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jxmmx.net\Cleveland's NFL\"/>
    </mc:Choice>
  </mc:AlternateContent>
  <bookViews>
    <workbookView xWindow="0" yWindow="0" windowWidth="13970" windowHeight="6290"/>
  </bookViews>
  <sheets>
    <sheet name="Regular Season" sheetId="1" r:id="rId1"/>
    <sheet name="Playoffs" sheetId="3" r:id="rId2"/>
    <sheet name="Final Standings" sheetId="4" r:id="rId3"/>
    <sheet name="Historical Bests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3" l="1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37" i="1"/>
  <c r="O33" i="1"/>
  <c r="O38" i="1"/>
  <c r="O36" i="1"/>
  <c r="O35" i="1"/>
  <c r="O34" i="1"/>
  <c r="O32" i="1"/>
  <c r="O31" i="1"/>
  <c r="O30" i="1"/>
  <c r="O29" i="1"/>
  <c r="O28" i="1"/>
  <c r="O27" i="1"/>
  <c r="O26" i="1"/>
  <c r="O25" i="1"/>
  <c r="O24" i="1"/>
  <c r="O23" i="1"/>
  <c r="P2" i="4" l="1"/>
  <c r="N2" i="4" s="1"/>
  <c r="P3" i="4"/>
  <c r="N3" i="4" s="1"/>
  <c r="P6" i="4"/>
  <c r="N6" i="4" s="1"/>
  <c r="P5" i="4"/>
  <c r="N5" i="4" s="1"/>
  <c r="P9" i="4"/>
  <c r="N9" i="4" s="1"/>
  <c r="P8" i="4"/>
  <c r="N8" i="4" s="1"/>
  <c r="P7" i="4"/>
  <c r="N7" i="4" s="1"/>
  <c r="P10" i="4"/>
  <c r="N10" i="4" s="1"/>
  <c r="P11" i="4"/>
  <c r="N11" i="4" s="1"/>
  <c r="P12" i="4"/>
  <c r="N12" i="4" s="1"/>
  <c r="P13" i="4"/>
  <c r="N13" i="4" s="1"/>
  <c r="P14" i="4"/>
  <c r="N14" i="4" s="1"/>
  <c r="P17" i="4"/>
  <c r="N17" i="4" s="1"/>
  <c r="P15" i="4"/>
  <c r="N15" i="4" s="1"/>
  <c r="P16" i="4"/>
  <c r="N16" i="4" s="1"/>
  <c r="P18" i="4"/>
  <c r="N18" i="4" s="1"/>
  <c r="P4" i="4"/>
  <c r="N4" i="4" s="1"/>
  <c r="O39" i="1" l="1"/>
</calcChain>
</file>

<file path=xl/sharedStrings.xml><?xml version="1.0" encoding="utf-8"?>
<sst xmlns="http://schemas.openxmlformats.org/spreadsheetml/2006/main" count="805" uniqueCount="155">
  <si>
    <t>Team</t>
  </si>
  <si>
    <t>Regular Season Record</t>
  </si>
  <si>
    <t>Playoff Record</t>
  </si>
  <si>
    <t>Regular Season Points Per Game</t>
  </si>
  <si>
    <t>Power Rangers</t>
  </si>
  <si>
    <t>The Italian Mafia</t>
  </si>
  <si>
    <t>The Pink Beavers</t>
  </si>
  <si>
    <t>8-6-0</t>
  </si>
  <si>
    <t>7-7-0</t>
  </si>
  <si>
    <t>9-5-0</t>
  </si>
  <si>
    <t>6-8-0</t>
  </si>
  <si>
    <t>5-9-0</t>
  </si>
  <si>
    <t>Victorious Secret</t>
  </si>
  <si>
    <t>Real Matt Fratt FC</t>
  </si>
  <si>
    <t>Icey Boii's</t>
  </si>
  <si>
    <t>Dark Knights</t>
  </si>
  <si>
    <t>Singh's Squadron</t>
  </si>
  <si>
    <t>Overall</t>
  </si>
  <si>
    <t>9-4-1</t>
  </si>
  <si>
    <t>Ocean's 16</t>
  </si>
  <si>
    <t>Scooby Dooby Doo</t>
  </si>
  <si>
    <t>Night Hunters</t>
  </si>
  <si>
    <t>The Money Team</t>
  </si>
  <si>
    <t>The True Talent</t>
  </si>
  <si>
    <t>The Upset</t>
  </si>
  <si>
    <t>The conVICKs</t>
  </si>
  <si>
    <t>The Dude Abides</t>
  </si>
  <si>
    <t>The Amazing Mutants</t>
  </si>
  <si>
    <t>-</t>
  </si>
  <si>
    <t>0-14-0</t>
  </si>
  <si>
    <t>10-4-0</t>
  </si>
  <si>
    <t>4-9-1</t>
  </si>
  <si>
    <t>Playoff Points Per Game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</si>
  <si>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</si>
  <si>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</si>
  <si>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</si>
  <si>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</si>
  <si>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</si>
  <si>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</si>
  <si>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</si>
  <si>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</si>
  <si>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</si>
  <si>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</si>
  <si>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4-10-0</t>
  </si>
  <si>
    <t>2-11-1</t>
  </si>
  <si>
    <t>11-3-0</t>
  </si>
  <si>
    <t>2-12-0</t>
  </si>
  <si>
    <t>5-8-1</t>
  </si>
  <si>
    <t>3-10-1</t>
  </si>
  <si>
    <t>3-11-0</t>
  </si>
  <si>
    <t>12-2-0</t>
  </si>
  <si>
    <t>30-40-0</t>
  </si>
  <si>
    <t>74-66-0</t>
  </si>
  <si>
    <t>12-29-1</t>
  </si>
  <si>
    <t>23-33-0</t>
  </si>
  <si>
    <t>44-53-1</t>
  </si>
  <si>
    <t>0-1</t>
  </si>
  <si>
    <t>1-1</t>
  </si>
  <si>
    <t>2-1</t>
  </si>
  <si>
    <t>2-0</t>
  </si>
  <si>
    <t>3-0</t>
  </si>
  <si>
    <t>1-2</t>
  </si>
  <si>
    <t>1-3</t>
  </si>
  <si>
    <t>11-7</t>
  </si>
  <si>
    <t>9-5</t>
  </si>
  <si>
    <t>3-6</t>
  </si>
  <si>
    <t>3-3</t>
  </si>
  <si>
    <t>Playoff Appearances</t>
  </si>
  <si>
    <t>Top 3 Finishes</t>
  </si>
  <si>
    <t>Championships</t>
  </si>
  <si>
    <t>Finals Appearances</t>
  </si>
  <si>
    <t>Winning Percentage</t>
  </si>
  <si>
    <t>Years In League</t>
  </si>
  <si>
    <t>Games Played</t>
  </si>
  <si>
    <t>Total</t>
  </si>
  <si>
    <t>Regular Season Points</t>
  </si>
  <si>
    <t>Playoff Points</t>
  </si>
  <si>
    <t>Average</t>
  </si>
  <si>
    <t>2017</t>
  </si>
  <si>
    <t>Champion</t>
  </si>
  <si>
    <t>League Best</t>
  </si>
  <si>
    <t>Champion/Best</t>
  </si>
  <si>
    <t>11-3</t>
  </si>
  <si>
    <t>7-7</t>
  </si>
  <si>
    <t>96-58-0</t>
  </si>
  <si>
    <t>6-8</t>
  </si>
  <si>
    <t>8-6</t>
  </si>
  <si>
    <t>4-10</t>
  </si>
  <si>
    <t>81-73-0</t>
  </si>
  <si>
    <t>18-24-0</t>
  </si>
  <si>
    <t>48-36-0</t>
  </si>
  <si>
    <t>65-61-0</t>
  </si>
  <si>
    <t>5-9</t>
  </si>
  <si>
    <t>85-68-1</t>
  </si>
  <si>
    <t>58-80-2</t>
  </si>
  <si>
    <t>88-65-1</t>
  </si>
  <si>
    <t>18-38-0</t>
  </si>
  <si>
    <t>5-6</t>
  </si>
  <si>
    <t>4-7</t>
  </si>
  <si>
    <t>5-4</t>
  </si>
  <si>
    <t>8-5</t>
  </si>
  <si>
    <t>10-6</t>
  </si>
  <si>
    <t>Average Final Standing</t>
  </si>
  <si>
    <t>Rank</t>
  </si>
  <si>
    <t>Season</t>
  </si>
  <si>
    <t>Season (Week)</t>
  </si>
  <si>
    <t>Total Points</t>
  </si>
  <si>
    <t>Single Season</t>
  </si>
  <si>
    <t>Single Game (Regular Season)</t>
  </si>
  <si>
    <t>Single Game (Playoffs)</t>
  </si>
  <si>
    <t>Season (Round)</t>
  </si>
  <si>
    <t>2015 (3)</t>
  </si>
  <si>
    <t>2015 (13)</t>
  </si>
  <si>
    <t>2011 (14)</t>
  </si>
  <si>
    <t>2011 (5)</t>
  </si>
  <si>
    <t>2013 (14)</t>
  </si>
  <si>
    <t>2011 (7)</t>
  </si>
  <si>
    <t>2015 (12)</t>
  </si>
  <si>
    <t>2014 (5)</t>
  </si>
  <si>
    <t>2012 (4)</t>
  </si>
  <si>
    <t>2011 (1)</t>
  </si>
  <si>
    <t>2015 (Quarterfinal)</t>
  </si>
  <si>
    <t>2008 (Final)</t>
  </si>
  <si>
    <t>2012 (Semifinal)</t>
  </si>
  <si>
    <t>2009 (Quarterfinal)</t>
  </si>
  <si>
    <t>2011 (Semifinal)</t>
  </si>
  <si>
    <t>2011 (Final)</t>
  </si>
  <si>
    <t>2017 (Final)</t>
  </si>
  <si>
    <t>2016 (Quarterfinal)</t>
  </si>
  <si>
    <t>Single Season Winning Streak</t>
  </si>
  <si>
    <t>Wins</t>
  </si>
  <si>
    <t>Overall Win Streak</t>
  </si>
  <si>
    <t>Season(s)</t>
  </si>
  <si>
    <t>2009-10</t>
  </si>
  <si>
    <t>2012-13</t>
  </si>
  <si>
    <t>2013-14</t>
  </si>
  <si>
    <t>2014-15</t>
  </si>
  <si>
    <t>2018</t>
  </si>
  <si>
    <t>2017-18</t>
  </si>
  <si>
    <t>Margin of Victory (Regular Season)</t>
  </si>
  <si>
    <t>2015 (5)</t>
  </si>
  <si>
    <t>2017 (4)</t>
  </si>
  <si>
    <t>2012 (14)</t>
  </si>
  <si>
    <t>2011 (8)</t>
  </si>
  <si>
    <t>2017 (7)</t>
  </si>
  <si>
    <t>2009 (1)</t>
  </si>
  <si>
    <t>2010 (8)</t>
  </si>
  <si>
    <t>2011 (11)</t>
  </si>
  <si>
    <t>Margin of Victory (Playoffs)</t>
  </si>
  <si>
    <t>2014 (Final)</t>
  </si>
  <si>
    <t>2015 (Semifinal)</t>
  </si>
  <si>
    <t>2017 (Quarterfinal)</t>
  </si>
  <si>
    <t>2012 (Quarterfinal)</t>
  </si>
  <si>
    <t>2017 (Semifinal)</t>
  </si>
  <si>
    <t>2013 (Semifinal)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</si>
</sst>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  <fill>
      <patternFill patternType="solid">
        <fgColor theme="0" tint="-0.34998626667073579"/>
        <bgColor theme="0" tint="-0.34998626667073579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4" borderId="0" applyNumberFormat="0" applyBorder="0" applyAlignment="0" applyProtection="0"/>
  </cellStyleXfs>
  <cellXfs count="68">
    <xf numFmtId="0" fontId="0" fillId="0" borderId="0" xfId="0"/>
    <xf numFmtId="49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center"/>
    </xf>
    <xf numFmtId="49" fontId="6" fillId="4" borderId="0" xfId="2" applyNumberFormat="1" applyAlignment="1">
      <alignment horizontal="left" vertical="center"/>
    </xf>
    <xf numFmtId="2" fontId="0" fillId="0" borderId="0" xfId="0" applyNumberFormat="1"/>
    <xf numFmtId="43" fontId="1" fillId="0" borderId="0" xfId="1" applyFont="1" applyAlignment="1" applyProtection="1">
      <alignment horizontal="center"/>
    </xf>
    <xf numFmtId="49" fontId="0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left"/>
    </xf>
    <xf numFmtId="49" fontId="0" fillId="0" borderId="0" xfId="0" applyNumberFormat="1" applyAlignment="1" applyProtection="1">
      <alignment horizontal="center"/>
    </xf>
    <xf numFmtId="49" fontId="0" fillId="0" borderId="0" xfId="0" applyNumberFormat="1" applyAlignment="1" applyProtection="1">
      <alignment horizontal="center" vertical="center"/>
    </xf>
    <xf numFmtId="49" fontId="0" fillId="7" borderId="0" xfId="0" applyNumberFormat="1" applyFill="1" applyAlignment="1" applyProtection="1">
      <alignment horizontal="center" vertical="center"/>
    </xf>
    <xf numFmtId="49" fontId="0" fillId="5" borderId="0" xfId="0" applyNumberFormat="1" applyFill="1" applyAlignment="1" applyProtection="1">
      <alignment horizontal="center" vertical="center"/>
    </xf>
    <xf numFmtId="49" fontId="0" fillId="6" borderId="0" xfId="0" applyNumberFormat="1" applyFill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164" fontId="1" fillId="0" borderId="0" xfId="0" applyNumberFormat="1" applyFont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49" fontId="6" fillId="4" borderId="0" xfId="2" applyNumberFormat="1" applyAlignment="1" applyProtection="1">
      <alignment horizontal="left"/>
    </xf>
    <xf numFmtId="0" fontId="0" fillId="0" borderId="0" xfId="0" applyNumberFormat="1" applyAlignment="1" applyProtection="1">
      <alignment horizontal="center" vertical="center"/>
    </xf>
    <xf numFmtId="49" fontId="0" fillId="0" borderId="0" xfId="0" applyNumberFormat="1" applyAlignment="1" applyProtection="1">
      <alignment horizontal="left" vertical="center"/>
    </xf>
    <xf numFmtId="2" fontId="0" fillId="0" borderId="0" xfId="0" applyNumberFormat="1" applyAlignment="1" applyProtection="1">
      <alignment horizontal="center"/>
    </xf>
    <xf numFmtId="49" fontId="0" fillId="0" borderId="0" xfId="0" applyNumberFormat="1" applyProtection="1"/>
    <xf numFmtId="43" fontId="0" fillId="0" borderId="0" xfId="1" applyFont="1" applyProtection="1"/>
    <xf numFmtId="43" fontId="0" fillId="7" borderId="0" xfId="1" applyFont="1" applyFill="1" applyProtection="1"/>
    <xf numFmtId="43" fontId="0" fillId="5" borderId="0" xfId="1" applyFont="1" applyFill="1" applyProtection="1"/>
    <xf numFmtId="43" fontId="0" fillId="0" borderId="0" xfId="1" applyFont="1" applyAlignment="1" applyProtection="1">
      <alignment horizontal="center"/>
    </xf>
    <xf numFmtId="1" fontId="0" fillId="0" borderId="0" xfId="0" applyNumberFormat="1" applyFont="1" applyAlignment="1" applyProtection="1">
      <alignment horizontal="center"/>
    </xf>
    <xf numFmtId="43" fontId="0" fillId="0" borderId="0" xfId="1" applyFont="1" applyAlignment="1" applyProtection="1">
      <alignment horizontal="center" vertical="center"/>
    </xf>
    <xf numFmtId="43" fontId="0" fillId="5" borderId="0" xfId="1" applyFont="1" applyFill="1" applyAlignment="1" applyProtection="1">
      <alignment horizontal="center"/>
    </xf>
    <xf numFmtId="43" fontId="0" fillId="6" borderId="0" xfId="1" applyFont="1" applyFill="1" applyProtection="1"/>
    <xf numFmtId="49" fontId="6" fillId="4" borderId="0" xfId="2" applyNumberFormat="1" applyAlignment="1" applyProtection="1">
      <alignment horizontal="left" vertical="center"/>
    </xf>
    <xf numFmtId="0" fontId="0" fillId="0" borderId="0" xfId="0" applyProtection="1"/>
    <xf numFmtId="2" fontId="0" fillId="7" borderId="0" xfId="0" applyNumberFormat="1" applyFill="1" applyAlignment="1" applyProtection="1">
      <alignment horizontal="center"/>
    </xf>
    <xf numFmtId="2" fontId="0" fillId="5" borderId="0" xfId="0" applyNumberFormat="1" applyFill="1" applyAlignment="1" applyProtection="1">
      <alignment horizontal="center"/>
    </xf>
    <xf numFmtId="2" fontId="1" fillId="0" borderId="0" xfId="0" applyNumberFormat="1" applyFont="1" applyAlignment="1" applyProtection="1">
      <alignment horizontal="center"/>
    </xf>
    <xf numFmtId="2" fontId="0" fillId="6" borderId="0" xfId="0" applyNumberFormat="1" applyFill="1" applyAlignment="1" applyProtection="1">
      <alignment horizontal="center"/>
    </xf>
    <xf numFmtId="0" fontId="0" fillId="6" borderId="0" xfId="0" applyFill="1" applyProtection="1"/>
    <xf numFmtId="0" fontId="0" fillId="7" borderId="0" xfId="0" applyFill="1" applyProtection="1"/>
    <xf numFmtId="0" fontId="0" fillId="0" borderId="0" xfId="0" applyFill="1" applyProtection="1"/>
    <xf numFmtId="0" fontId="0" fillId="5" borderId="0" xfId="0" applyFill="1" applyProtection="1"/>
    <xf numFmtId="0" fontId="0" fillId="0" borderId="0" xfId="0" applyNumberFormat="1" applyProtection="1"/>
    <xf numFmtId="10" fontId="0" fillId="0" borderId="0" xfId="0" applyNumberFormat="1" applyProtection="1"/>
    <xf numFmtId="0" fontId="0" fillId="0" borderId="0" xfId="0" applyNumberFormat="1" applyFont="1" applyAlignment="1" applyProtection="1">
      <alignment horizontal="center" vertical="center"/>
    </xf>
    <xf numFmtId="1" fontId="0" fillId="0" borderId="0" xfId="0" applyNumberFormat="1" applyAlignment="1" applyProtection="1">
      <alignment horizontal="center"/>
    </xf>
    <xf numFmtId="2" fontId="0" fillId="0" borderId="0" xfId="0" applyNumberFormat="1" applyProtection="1"/>
    <xf numFmtId="0" fontId="0" fillId="8" borderId="0" xfId="0" applyFill="1" applyProtection="1"/>
    <xf numFmtId="0" fontId="0" fillId="8" borderId="0" xfId="0" applyFill="1"/>
    <xf numFmtId="2" fontId="0" fillId="0" borderId="0" xfId="0" applyNumberFormat="1" applyAlignment="1" applyProtection="1"/>
    <xf numFmtId="0" fontId="0" fillId="0" borderId="0" xfId="0" applyAlignment="1" applyProtection="1"/>
    <xf numFmtId="0" fontId="7" fillId="11" borderId="1" xfId="0" applyFont="1" applyFill="1" applyBorder="1" applyProtection="1"/>
    <xf numFmtId="0" fontId="0" fillId="12" borderId="2" xfId="0" applyFont="1" applyFill="1" applyBorder="1" applyProtection="1"/>
    <xf numFmtId="0" fontId="0" fillId="10" borderId="2" xfId="0" applyFont="1" applyFill="1" applyBorder="1" applyProtection="1"/>
    <xf numFmtId="49" fontId="0" fillId="0" borderId="0" xfId="0" applyNumberFormat="1" applyFill="1" applyAlignment="1" applyProtection="1">
      <alignment horizontal="center" vertical="center"/>
    </xf>
    <xf numFmtId="43" fontId="0" fillId="0" borderId="0" xfId="1" applyFont="1" applyFill="1" applyAlignment="1" applyProtection="1">
      <alignment horizontal="center"/>
    </xf>
    <xf numFmtId="2" fontId="0" fillId="0" borderId="0" xfId="0" applyNumberFormat="1" applyFill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0" fontId="2" fillId="2" borderId="0" xfId="0" applyFont="1" applyFill="1" applyAlignment="1" applyProtection="1">
      <alignment horizontal="center"/>
    </xf>
    <xf numFmtId="49" fontId="4" fillId="3" borderId="0" xfId="0" applyNumberFormat="1" applyFont="1" applyFill="1" applyAlignment="1" applyProtection="1">
      <alignment horizontal="center"/>
    </xf>
    <xf numFmtId="49" fontId="3" fillId="3" borderId="0" xfId="0" applyNumberFormat="1" applyFont="1" applyFill="1" applyAlignment="1" applyProtection="1">
      <alignment horizontal="center"/>
    </xf>
    <xf numFmtId="0" fontId="2" fillId="9" borderId="0" xfId="0" applyFont="1" applyFill="1" applyAlignment="1" applyProtection="1">
      <alignment horizontal="center"/>
    </xf>
  </cellXfs>
  <cellStyles count="3">
    <cellStyle name="Accent3" xfId="2" builtinId="37"/>
    <cellStyle name="Comma" xfId="1" builtinId="3"/>
    <cellStyle name="Normal" xfId="0" builtinId="0"/>
  </cellStyles>
  <dxfs count="189">
    <dxf>
      <alignment horizontal="general" vertical="bottom" textRotation="0" wrapText="0" indent="0" justifyLastLine="0" shrinkToFit="0" readingOrder="0"/>
      <protection locked="1" hidden="0"/>
    </dxf>
    <dxf>
      <protection locked="1" hidden="0"/>
    </dxf>
    <dxf>
      <numFmt numFmtId="2" formatCode="0.00"/>
      <protection locked="1" hidden="0"/>
    </dxf>
    <dxf>
      <protection locked="1" hidden="0"/>
    </dxf>
    <dxf>
      <protection locked="1" hidden="0"/>
    </dxf>
    <dxf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protection locked="1" hidden="0"/>
    </dxf>
    <dxf>
      <numFmt numFmtId="2" formatCode="0.0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2" formatCode="0.0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2" formatCode="0.0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protection locked="1" hidden="0"/>
    </dxf>
    <dxf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protection locked="1" hidden="0"/>
    </dxf>
    <dxf>
      <numFmt numFmtId="2" formatCode="0.00"/>
      <protection locked="1" hidden="0"/>
    </dxf>
    <dxf>
      <protection locked="1" hidden="0"/>
    </dxf>
    <dxf>
      <protection locked="1" hidden="0"/>
    </dxf>
    <dxf>
      <protection locked="1" hidden="0"/>
    </dxf>
    <dxf>
      <numFmt numFmtId="0" formatCode="General"/>
    </dxf>
    <dxf>
      <numFmt numFmtId="2" formatCode="0.00"/>
      <protection locked="1" hidden="0"/>
    </dxf>
    <dxf>
      <numFmt numFmtId="2" formatCode="0.00"/>
    </dxf>
    <dxf>
      <protection locked="1" hidden="0"/>
    </dxf>
    <dxf>
      <numFmt numFmtId="1" formatCode="0"/>
      <alignment horizontal="center" vertical="bottom" textRotation="0" wrapText="0" indent="0" justifyLastLine="0" shrinkToFit="0" readingOrder="0"/>
    </dxf>
    <dxf>
      <font>
        <b/>
      </font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  <protection locked="1" hidden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  <dxf>
      <numFmt numFmtId="30" formatCode="@"/>
    </dxf>
    <dxf>
      <font>
        <b/>
      </font>
      <numFmt numFmtId="1" formatCode="0"/>
      <alignment horizontal="center" vertical="bottom" textRotation="0" wrapText="0" indent="0" justifyLastLine="0" shrinkToFit="0" readingOrder="0"/>
      <protection locked="1" hidden="0"/>
    </dxf>
    <dxf>
      <font>
        <b val="0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b/>
      </font>
      <numFmt numFmtId="35" formatCode="_(* #,##0.00_);_(* \(#,##0.00\);_(* &quot;-&quot;??_);_(@_)"/>
      <alignment horizontal="center" vertical="bottom" textRotation="0" wrapText="0" indent="0" justifyLastLine="0" shrinkToFit="0" readingOrder="0"/>
      <protection locked="1" hidden="0"/>
    </dxf>
    <dxf>
      <font>
        <b/>
      </font>
      <alignment horizontal="center" vertical="bottom" textRotation="0" wrapText="0" indent="0" justifyLastLine="0" shrinkToFit="0" readingOrder="0"/>
      <protection locked="1" hidden="0"/>
    </dxf>
    <dxf>
      <numFmt numFmtId="2" formatCode="0.00"/>
      <alignment horizontal="center" vertical="bottom" textRotation="0" wrapText="0" indent="0" justifyLastLine="0" shrinkToFit="0" readingOrder="0"/>
      <protection locked="1" hidden="0"/>
    </dxf>
    <dxf>
      <numFmt numFmtId="2" formatCode="0.00"/>
      <alignment horizontal="center" vertical="bottom" textRotation="0" wrapText="0" indent="0" justifyLastLine="0" shrinkToFit="0" readingOrder="0"/>
      <protection locked="1" hidden="0"/>
    </dxf>
    <dxf>
      <numFmt numFmtId="2" formatCode="0.00"/>
      <alignment horizontal="center" vertical="bottom" textRotation="0" wrapText="0" indent="0" justifyLastLine="0" shrinkToFit="0" readingOrder="0"/>
      <protection locked="1" hidden="0"/>
    </dxf>
    <dxf>
      <numFmt numFmtId="2" formatCode="0.00"/>
      <alignment horizontal="center" vertical="bottom" textRotation="0" wrapText="0" indent="0" justifyLastLine="0" shrinkToFit="0" readingOrder="0"/>
      <protection locked="1" hidden="0"/>
    </dxf>
    <dxf>
      <numFmt numFmtId="2" formatCode="0.00"/>
      <alignment horizontal="center" vertical="bottom" textRotation="0" wrapText="0" indent="0" justifyLastLine="0" shrinkToFit="0" readingOrder="0"/>
      <protection locked="1" hidden="0"/>
    </dxf>
    <dxf>
      <numFmt numFmtId="2" formatCode="0.00"/>
      <alignment horizontal="center" vertical="bottom" textRotation="0" wrapText="0" indent="0" justifyLastLine="0" shrinkToFit="0" readingOrder="0"/>
      <protection locked="1" hidden="0"/>
    </dxf>
    <dxf>
      <numFmt numFmtId="2" formatCode="0.00"/>
      <alignment horizontal="center" vertical="bottom" textRotation="0" wrapText="0" indent="0" justifyLastLine="0" shrinkToFit="0" readingOrder="0"/>
      <protection locked="1" hidden="0"/>
    </dxf>
    <dxf>
      <numFmt numFmtId="2" formatCode="0.00"/>
      <alignment horizontal="center" vertical="bottom" textRotation="0" wrapText="0" indent="0" justifyLastLine="0" shrinkToFit="0" readingOrder="0"/>
      <protection locked="1" hidden="0"/>
    </dxf>
    <dxf>
      <numFmt numFmtId="2" formatCode="0.00"/>
      <alignment horizontal="center" vertical="bottom" textRotation="0" wrapText="0" indent="0" justifyLastLine="0" shrinkToFit="0" readingOrder="0"/>
      <protection locked="1" hidden="0"/>
    </dxf>
    <dxf>
      <numFmt numFmtId="2" formatCode="0.00"/>
      <alignment horizontal="center" vertical="bottom" textRotation="0" wrapText="0" indent="0" justifyLastLine="0" shrinkToFit="0" readingOrder="0"/>
      <protection locked="1" hidden="0"/>
    </dxf>
    <dxf>
      <numFmt numFmtId="2" formatCode="0.00"/>
      <alignment horizontal="center" vertical="bottom" textRotation="0" wrapText="0" indent="0" justifyLastLine="0" shrinkToFit="0" readingOrder="0"/>
      <protection locked="1" hidden="0"/>
    </dxf>
    <dxf>
      <numFmt numFmtId="2" formatCode="0.00"/>
      <alignment horizontal="center" vertical="bottom" textRotation="0" wrapText="0" indent="0" justifyLastLine="0" shrinkToFit="0" readingOrder="0"/>
      <protection locked="1" hidden="0"/>
    </dxf>
    <dxf>
      <numFmt numFmtId="30" formatCode="@"/>
      <alignment horizontal="left" vertical="center" textRotation="0" wrapText="0" indent="0" justifyLastLine="0" shrinkToFit="0" readingOrder="0"/>
      <protection locked="1" hidden="0"/>
    </dxf>
    <dxf>
      <numFmt numFmtId="30" formatCode="@"/>
      <protection locked="1" hidden="0"/>
    </dxf>
    <dxf>
      <numFmt numFmtId="30" formatCode="@"/>
      <protection locked="1" hidden="0"/>
    </dxf>
    <dxf>
      <font>
        <b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b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b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b/>
      </font>
      <numFmt numFmtId="164" formatCode="0.000"/>
      <alignment horizontal="center" vertical="center" textRotation="0" wrapText="0" indent="0" justifyLastLine="0" shrinkToFit="0" readingOrder="0"/>
      <protection locked="1" hidden="0"/>
    </dxf>
    <dxf>
      <font>
        <b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30" formatCode="@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30" formatCode="@"/>
      <alignment horizontal="left" vertical="center" textRotation="0" wrapText="0" indent="0" justifyLastLine="0" shrinkToFit="0" readingOrder="0"/>
      <protection locked="1" hidden="0"/>
    </dxf>
    <dxf>
      <numFmt numFmtId="30" formatCode="@"/>
      <alignment horizontal="center" vertical="center" textRotation="0" wrapText="0" indent="0" justifyLastLine="0" shrinkToFit="0" readingOrder="0"/>
      <protection locked="1" hidden="0"/>
    </dxf>
    <dxf>
      <numFmt numFmtId="30" formatCode="@"/>
      <protection locked="1" hidden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  <protection locked="1" hidden="0"/>
    </dxf>
    <dxf>
      <font>
        <b/>
      </font>
      <numFmt numFmtId="2" formatCode="0.00"/>
      <alignment horizontal="center" vertical="bottom" textRotation="0" wrapText="0" indent="0" justifyLastLine="0" shrinkToFit="0" readingOrder="0"/>
      <protection locked="1" hidden="0"/>
    </dxf>
    <dxf>
      <numFmt numFmtId="2" formatCode="0.00"/>
      <alignment horizontal="center" vertical="bottom" textRotation="0" wrapText="0" indent="0" justifyLastLine="0" shrinkToFit="0" readingOrder="0"/>
      <protection locked="1" hidden="0"/>
    </dxf>
    <dxf>
      <numFmt numFmtId="2" formatCode="0.00"/>
      <alignment horizontal="center" vertical="bottom" textRotation="0" wrapText="0" indent="0" justifyLastLine="0" shrinkToFit="0" readingOrder="0"/>
      <protection locked="1" hidden="0"/>
    </dxf>
    <dxf>
      <numFmt numFmtId="2" formatCode="0.00"/>
      <alignment horizontal="center" vertical="bottom" textRotation="0" wrapText="0" indent="0" justifyLastLine="0" shrinkToFit="0" readingOrder="0"/>
      <protection locked="1" hidden="0"/>
    </dxf>
    <dxf>
      <numFmt numFmtId="2" formatCode="0.00"/>
      <alignment horizontal="center" vertical="bottom" textRotation="0" wrapText="0" indent="0" justifyLastLine="0" shrinkToFit="0" readingOrder="0"/>
      <protection locked="1" hidden="0"/>
    </dxf>
    <dxf>
      <numFmt numFmtId="2" formatCode="0.00"/>
      <alignment horizontal="center" vertical="bottom" textRotation="0" wrapText="0" indent="0" justifyLastLine="0" shrinkToFit="0" readingOrder="0"/>
      <protection locked="1" hidden="0"/>
    </dxf>
    <dxf>
      <numFmt numFmtId="2" formatCode="0.00"/>
      <alignment horizontal="center" vertical="bottom" textRotation="0" wrapText="0" indent="0" justifyLastLine="0" shrinkToFit="0" readingOrder="0"/>
      <protection locked="1" hidden="0"/>
    </dxf>
    <dxf>
      <numFmt numFmtId="2" formatCode="0.00"/>
      <alignment horizontal="center" vertical="bottom" textRotation="0" wrapText="0" indent="0" justifyLastLine="0" shrinkToFit="0" readingOrder="0"/>
      <protection locked="1" hidden="0"/>
    </dxf>
    <dxf>
      <numFmt numFmtId="2" formatCode="0.00"/>
      <alignment horizontal="center" vertical="bottom" textRotation="0" wrapText="0" indent="0" justifyLastLine="0" shrinkToFit="0" readingOrder="0"/>
      <protection locked="1" hidden="0"/>
    </dxf>
    <dxf>
      <numFmt numFmtId="2" formatCode="0.00"/>
      <alignment horizontal="center" vertical="bottom" textRotation="0" wrapText="0" indent="0" justifyLastLine="0" shrinkToFit="0" readingOrder="0"/>
      <protection locked="1" hidden="0"/>
    </dxf>
    <dxf>
      <numFmt numFmtId="2" formatCode="0.00"/>
      <alignment horizontal="center" vertical="bottom" textRotation="0" wrapText="0" indent="0" justifyLastLine="0" shrinkToFit="0" readingOrder="0"/>
      <protection locked="1" hidden="0"/>
    </dxf>
    <dxf>
      <numFmt numFmtId="2" formatCode="0.00"/>
      <alignment horizontal="center" vertical="bottom" textRotation="0" wrapText="0" indent="0" justifyLastLine="0" shrinkToFit="0" readingOrder="0"/>
      <protection locked="1" hidden="0"/>
    </dxf>
    <dxf>
      <numFmt numFmtId="2" formatCode="0.00"/>
      <alignment horizontal="center" vertical="bottom" textRotation="0" wrapText="0" indent="0" justifyLastLine="0" shrinkToFit="0" readingOrder="0"/>
      <protection locked="1" hidden="0"/>
    </dxf>
    <dxf>
      <alignment horizontal="left" vertical="center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  <protection locked="1" hidden="0"/>
    </dxf>
    <dxf>
      <numFmt numFmtId="30" formatCode="@"/>
      <protection locked="1" hidden="0"/>
    </dxf>
    <dxf>
      <numFmt numFmtId="30" formatCode="@"/>
      <protection locked="1" hidden="0"/>
    </dxf>
    <dxf>
      <numFmt numFmtId="30" formatCode="@"/>
      <protection locked="1" hidden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font>
        <b/>
      </font>
      <numFmt numFmtId="1" formatCode="0"/>
      <alignment horizontal="center" vertical="bottom" textRotation="0" wrapText="0" indent="0" justifyLastLine="0" shrinkToFit="0" readingOrder="0"/>
      <protection locked="1" hidden="0"/>
    </dxf>
    <dxf>
      <font>
        <b/>
      </font>
      <numFmt numFmtId="35" formatCode="_(* #,##0.00_);_(* \(#,##0.00\);_(* &quot;-&quot;??_);_(@_)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1" hidden="0"/>
    </dxf>
    <dxf>
      <alignment horizontal="left" vertical="center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  <protection locked="1" hidden="0"/>
    </dxf>
    <dxf>
      <numFmt numFmtId="30" formatCode="@"/>
      <protection locked="1" hidden="0"/>
    </dxf>
    <dxf>
      <numFmt numFmtId="30" formatCode="@"/>
      <protection locked="1" hidden="0"/>
    </dxf>
    <dxf>
      <numFmt numFmtId="30" formatCode="@"/>
      <protection locked="1" hidden="0"/>
    </dxf>
    <dxf>
      <alignment horizontal="center" vertical="center" textRotation="0" wrapText="0" indent="0" justifyLastLine="0" shrinkToFit="0" readingOrder="0"/>
    </dxf>
    <dxf>
      <font>
        <b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</dxf>
    <dxf>
      <font>
        <b/>
      </font>
      <numFmt numFmtId="164" formatCode="0.000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</dxf>
    <dxf>
      <font>
        <b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30" formatCode="@"/>
      <alignment horizontal="left" vertical="bottom" textRotation="0" wrapText="0" indent="0" justifyLastLine="0" shrinkToFit="0" readingOrder="0"/>
      <protection locked="1" hidden="0"/>
    </dxf>
    <dxf>
      <numFmt numFmtId="30" formatCode="@"/>
      <protection locked="1" hidden="0"/>
    </dxf>
    <dxf>
      <numFmt numFmtId="30" formatCode="@"/>
      <alignment horizontal="center" vertical="center" textRotation="0" wrapText="0" indent="0" justifyLastLine="0" shrinkToFit="0" readingOrder="0"/>
      <protection locked="1" hidden="0"/>
    </dxf>
    <dxf>
      <numFmt numFmtId="30" formatCode="@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4" name="Table4" displayName="Table4" ref="A2:P19" headerRowDxfId="188" dataDxfId="187" totalsRowDxfId="186">
  <autoFilter ref="A2:P19">
    <filterColumn colId="15">
      <customFilters>
        <customFilter operator="greaterThanOrEqual" val="2"/>
      </customFilters>
    </filterColumn>
  </autoFilter>
  <sortState ref="A3:P19">
    <sortCondition descending="1" ref="O2:O19"/>
  </sortState>
  <tableColumns count="16">
    <tableColumn id="1" name="Team" totalsRowLabel="Total" dataDxfId="185"/>
    <tableColumn id="2" name="2007" totalsRowFunction="sum" dataDxfId="184" totalsRowDxfId="183"/>
    <tableColumn id="3" name="2008" dataDxfId="182" totalsRowDxfId="181"/>
    <tableColumn id="4" name="2009" dataDxfId="180" totalsRowDxfId="179"/>
    <tableColumn id="5" name="2010" dataDxfId="178" totalsRowDxfId="177"/>
    <tableColumn id="6" name="2011" dataDxfId="176" totalsRowDxfId="175"/>
    <tableColumn id="7" name="2012" dataDxfId="174" totalsRowDxfId="173"/>
    <tableColumn id="8" name="2013" dataDxfId="172" totalsRowDxfId="171"/>
    <tableColumn id="9" name="2014" dataDxfId="170" totalsRowDxfId="169"/>
    <tableColumn id="10" name="2015" dataDxfId="168" totalsRowDxfId="167"/>
    <tableColumn id="11" name="2016" dataDxfId="166" totalsRowDxfId="165"/>
    <tableColumn id="13" name="2017" dataDxfId="164" totalsRowDxfId="163"/>
    <tableColumn id="16" name="2018" dataDxfId="162" totalsRowDxfId="161"/>
    <tableColumn id="12" name="Overall" totalsRowFunction="count" dataDxfId="160" totalsRowDxfId="159"/>
    <tableColumn id="14" name="Winning Percentage" dataDxfId="158" totalsRowDxfId="157"/>
    <tableColumn id="18" name="Years In League" dataDxfId="156" totalsRowDxfId="155"/>
  </tableColumns>
  <tableStyleInfo name="TableStyleMedium13" showFirstColumn="1" showLastColumn="0" showRowStripes="1" showColumnStripes="0"/>
</table>
</file>

<file path=xl/tables/table10.xml><?xml version="1.0" encoding="utf-8"?>
<table xmlns="http://schemas.openxmlformats.org/spreadsheetml/2006/main" id="17" name="Table17" displayName="Table17" ref="A29:D39" totalsRowShown="0" headerRowDxfId="29" dataDxfId="28">
  <autoFilter ref="A29:D39"/>
  <sortState ref="B30:D39">
    <sortCondition descending="1" ref="B2:B12"/>
  </sortState>
  <tableColumns count="4">
    <tableColumn id="4" name="Rank" dataDxfId="27"/>
    <tableColumn id="1" name="Total Points" dataDxfId="26"/>
    <tableColumn id="2" name="Team" dataDxfId="25"/>
    <tableColumn id="3" name="Season" dataDxfId="24"/>
  </tableColumns>
  <tableStyleInfo name="TableStyleMedium8" showFirstColumn="0" showLastColumn="0" showRowStripes="1" showColumnStripes="0"/>
</table>
</file>

<file path=xl/tables/table11.xml><?xml version="1.0" encoding="utf-8"?>
<table xmlns="http://schemas.openxmlformats.org/spreadsheetml/2006/main" id="3" name="Table3" displayName="Table3" ref="F28:I39" totalsRowShown="0" headerRowDxfId="23" dataDxfId="22">
  <autoFilter ref="F28:I39"/>
  <sortState ref="F29:I39">
    <sortCondition descending="1" ref="G2:G13"/>
  </sortState>
  <tableColumns count="4">
    <tableColumn id="1" name="Rank" dataDxfId="21"/>
    <tableColumn id="2" name="Wins" dataDxfId="20"/>
    <tableColumn id="3" name="Team" dataDxfId="19"/>
    <tableColumn id="4" name="Season" dataDxfId="18"/>
  </tableColumns>
  <tableStyleInfo name="TableStyleMedium8" showFirstColumn="0" showLastColumn="0" showRowStripes="1" showColumnStripes="0"/>
</table>
</file>

<file path=xl/tables/table12.xml><?xml version="1.0" encoding="utf-8"?>
<table xmlns="http://schemas.openxmlformats.org/spreadsheetml/2006/main" id="9" name="Table9" displayName="Table9" ref="F42:I53" totalsRowShown="0" headerRowDxfId="17" dataDxfId="16">
  <autoFilter ref="F42:I53"/>
  <sortState ref="F43:I53">
    <sortCondition descending="1" ref="G16:G27"/>
  </sortState>
  <tableColumns count="4">
    <tableColumn id="1" name="Rank" dataDxfId="15"/>
    <tableColumn id="2" name="Wins" dataDxfId="14"/>
    <tableColumn id="3" name="Team" dataDxfId="13"/>
    <tableColumn id="4" name="Season(s)" dataDxfId="12"/>
  </tableColumns>
  <tableStyleInfo name="TableStyleMedium8" showFirstColumn="0" showLastColumn="0" showRowStripes="1" showColumnStripes="0"/>
</table>
</file>

<file path=xl/tables/table13.xml><?xml version="1.0" encoding="utf-8"?>
<table xmlns="http://schemas.openxmlformats.org/spreadsheetml/2006/main" id="10" name="Table1511" displayName="Table1511" ref="F2:I12" totalsRowShown="0" headerRowDxfId="11" dataDxfId="10">
  <autoFilter ref="F2:I12"/>
  <sortState ref="F3:I12">
    <sortCondition descending="1" ref="G2:G12"/>
  </sortState>
  <tableColumns count="4">
    <tableColumn id="4" name="Rank" dataDxfId="9"/>
    <tableColumn id="1" name="Total Points" dataDxfId="8"/>
    <tableColumn id="2" name="Team" dataDxfId="7"/>
    <tableColumn id="3" name="Season (Week)" dataDxfId="6"/>
  </tableColumns>
  <tableStyleInfo name="TableStyleMedium8" showFirstColumn="0" showLastColumn="0" showRowStripes="1" showColumnStripes="0"/>
</table>
</file>

<file path=xl/tables/table14.xml><?xml version="1.0" encoding="utf-8"?>
<table xmlns="http://schemas.openxmlformats.org/spreadsheetml/2006/main" id="11" name="Table151112" displayName="Table151112" ref="F15:I25" totalsRowShown="0" headerRowDxfId="5" dataDxfId="4">
  <autoFilter ref="F15:I25"/>
  <sortState ref="F16:I25">
    <sortCondition descending="1" ref="G2:G12"/>
  </sortState>
  <tableColumns count="4">
    <tableColumn id="4" name="Rank" dataDxfId="3"/>
    <tableColumn id="1" name="Total Points" dataDxfId="2"/>
    <tableColumn id="2" name="Team" dataDxfId="1"/>
    <tableColumn id="3" name="Season (Round)" dataDxfId="0"/>
  </tableColumns>
  <tableStyleInfo name="TableStyleMedium8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22:P39" headerRowDxfId="154" dataDxfId="153" totalsRowDxfId="152">
  <autoFilter ref="A22:P39">
    <filterColumn colId="15">
      <customFilters>
        <customFilter operator="greaterThanOrEqual" val="28"/>
      </customFilters>
    </filterColumn>
  </autoFilter>
  <sortState ref="A23:P38">
    <sortCondition descending="1" ref="O22:O39"/>
  </sortState>
  <tableColumns count="16">
    <tableColumn id="1" name="Team" totalsRowLabel="Total" dataDxfId="151" totalsRowDxfId="150"/>
    <tableColumn id="2" name="2007" dataDxfId="149" totalsRowDxfId="148" dataCellStyle="Comma"/>
    <tableColumn id="3" name="2008" dataDxfId="147" totalsRowDxfId="146" dataCellStyle="Comma"/>
    <tableColumn id="4" name="2009" dataDxfId="145" totalsRowDxfId="144" dataCellStyle="Comma"/>
    <tableColumn id="5" name="2010" dataDxfId="143" totalsRowDxfId="142" dataCellStyle="Comma"/>
    <tableColumn id="6" name="2011" dataDxfId="141" totalsRowDxfId="140" dataCellStyle="Comma"/>
    <tableColumn id="7" name="2012" dataDxfId="139" totalsRowDxfId="138" dataCellStyle="Comma"/>
    <tableColumn id="8" name="2013" dataDxfId="137" totalsRowDxfId="136" dataCellStyle="Comma"/>
    <tableColumn id="9" name="2014" dataDxfId="135" totalsRowDxfId="134" dataCellStyle="Comma"/>
    <tableColumn id="10" name="2015" dataDxfId="133" totalsRowDxfId="132" dataCellStyle="Comma"/>
    <tableColumn id="11" name="2016" dataDxfId="131" totalsRowDxfId="130" dataCellStyle="Comma"/>
    <tableColumn id="15" name="2017" dataDxfId="129" totalsRowDxfId="128" dataCellStyle="Comma"/>
    <tableColumn id="16" name="2018" dataDxfId="127" totalsRowDxfId="126" dataCellStyle="Comma"/>
    <tableColumn id="12" name="Average" totalsRowFunction="count" dataDxfId="125" dataCellStyle="Comma"/>
    <tableColumn id="13" name="Total" dataDxfId="124" totalsRowDxfId="123" dataCellStyle="Comma"/>
    <tableColumn id="14" name="Games Played" dataDxfId="122" totalsRowDxfId="121"/>
  </tableColumns>
  <tableStyleInfo name="TableStyleMedium13" showFirstColumn="1" showLastColumn="0" showRowStripes="1" showColumnStripes="0"/>
</table>
</file>

<file path=xl/tables/table3.xml><?xml version="1.0" encoding="utf-8"?>
<table xmlns="http://schemas.openxmlformats.org/spreadsheetml/2006/main" id="1" name="Table62" displayName="Table62" ref="A42:O59" headerRowDxfId="120" dataDxfId="119" totalsRowDxfId="118">
  <autoFilter ref="A42:O59">
    <filterColumn colId="14">
      <customFilters>
        <customFilter operator="greaterThanOrEqual" val="28"/>
      </customFilters>
    </filterColumn>
  </autoFilter>
  <sortState ref="A43:O58">
    <sortCondition descending="1" ref="N42:N59"/>
  </sortState>
  <tableColumns count="15">
    <tableColumn id="1" name="Team" totalsRowLabel="Total" dataDxfId="117" totalsRowDxfId="116"/>
    <tableColumn id="2" name="2007" dataDxfId="115"/>
    <tableColumn id="3" name="2008" dataDxfId="114"/>
    <tableColumn id="4" name="2009" dataDxfId="113"/>
    <tableColumn id="5" name="2010" dataDxfId="112"/>
    <tableColumn id="6" name="2011" dataDxfId="111"/>
    <tableColumn id="7" name="2012" dataDxfId="110"/>
    <tableColumn id="8" name="2013" dataDxfId="109"/>
    <tableColumn id="9" name="2014" dataDxfId="108"/>
    <tableColumn id="10" name="2015" dataDxfId="107"/>
    <tableColumn id="11" name="2016" dataDxfId="106"/>
    <tableColumn id="14" name="2017" dataDxfId="105"/>
    <tableColumn id="15" name="2018" dataDxfId="104"/>
    <tableColumn id="12" name="Overall" totalsRowFunction="count" dataDxfId="103"/>
    <tableColumn id="13" name="Games Played" dataDxfId="102" totalsRowDxfId="101"/>
  </tableColumns>
  <tableStyleInfo name="TableStyleMedium13" showFirstColumn="1" showLastColumn="0" showRowStripes="1" showColumnStripes="0"/>
</table>
</file>

<file path=xl/tables/table4.xml><?xml version="1.0" encoding="utf-8"?>
<table xmlns="http://schemas.openxmlformats.org/spreadsheetml/2006/main" id="5" name="Table5" displayName="Table5" ref="A2:R19" totalsRowShown="0" headerRowDxfId="100" dataDxfId="99">
  <autoFilter ref="A2:R19">
    <filterColumn colId="15">
      <customFilters>
        <customFilter operator="greaterThanOrEqual" val="2"/>
      </customFilters>
    </filterColumn>
  </autoFilter>
  <sortState ref="A3:R19">
    <sortCondition descending="1" ref="O2:O19"/>
  </sortState>
  <tableColumns count="18">
    <tableColumn id="1" name="Team" dataDxfId="98"/>
    <tableColumn id="2" name="2007" dataDxfId="97"/>
    <tableColumn id="3" name="2008" dataDxfId="96"/>
    <tableColumn id="4" name="2009" dataDxfId="95"/>
    <tableColumn id="5" name="2010" dataDxfId="94"/>
    <tableColumn id="6" name="2011" dataDxfId="93"/>
    <tableColumn id="7" name="2012" dataDxfId="92"/>
    <tableColumn id="8" name="2013" dataDxfId="91"/>
    <tableColumn id="9" name="2014" dataDxfId="90"/>
    <tableColumn id="10" name="2015" dataDxfId="89"/>
    <tableColumn id="11" name="2016" dataDxfId="88"/>
    <tableColumn id="16" name="2017" dataDxfId="87"/>
    <tableColumn id="18" name="2018" dataDxfId="86"/>
    <tableColumn id="12" name="Overall" dataDxfId="85"/>
    <tableColumn id="13" name="Winning Percentage" dataDxfId="84"/>
    <tableColumn id="14" name="Playoff Appearances" dataDxfId="83"/>
    <tableColumn id="15" name="Finals Appearances" dataDxfId="82"/>
    <tableColumn id="17" name="Championships" dataDxfId="81"/>
  </tableColumns>
  <tableStyleInfo name="TableStyleMedium14" showFirstColumn="1" showLastColumn="0" showRowStripes="1" showColumnStripes="0"/>
</table>
</file>

<file path=xl/tables/table5.xml><?xml version="1.0" encoding="utf-8"?>
<table xmlns="http://schemas.openxmlformats.org/spreadsheetml/2006/main" id="7" name="Table7" displayName="Table7" ref="A22:Q39" totalsRowShown="0" headerRowDxfId="80" dataDxfId="79">
  <autoFilter ref="A22:Q39">
    <filterColumn colId="16">
      <customFilters>
        <customFilter operator="greaterThanOrEqual" val="3"/>
      </customFilters>
    </filterColumn>
  </autoFilter>
  <sortState ref="A23:Q37">
    <sortCondition descending="1" ref="O22:O39"/>
  </sortState>
  <tableColumns count="17">
    <tableColumn id="1" name="Team" dataDxfId="78"/>
    <tableColumn id="2" name="2007" dataDxfId="77"/>
    <tableColumn id="3" name="2008" dataDxfId="76"/>
    <tableColumn id="4" name="2009" dataDxfId="75"/>
    <tableColumn id="5" name="2010" dataDxfId="74"/>
    <tableColumn id="6" name="2011" dataDxfId="73"/>
    <tableColumn id="7" name="2012" dataDxfId="72"/>
    <tableColumn id="8" name="2013" dataDxfId="71"/>
    <tableColumn id="9" name="2014" dataDxfId="70"/>
    <tableColumn id="10" name="2015" dataDxfId="69"/>
    <tableColumn id="11" name="2016" dataDxfId="68"/>
    <tableColumn id="16" name="2017" dataDxfId="67"/>
    <tableColumn id="18" name="2018" dataDxfId="66"/>
    <tableColumn id="12" name="Average" dataDxfId="65" dataCellStyle="Comma"/>
    <tableColumn id="13" name="Total" dataDxfId="64" dataCellStyle="Comma">
      <calculatedColumnFormula>SUM(Table7[[#This Row],[2007]:[2018]])</calculatedColumnFormula>
    </tableColumn>
    <tableColumn id="14" name="Playoff Appearances" dataDxfId="63"/>
    <tableColumn id="15" name="Games Played" dataDxfId="62"/>
  </tableColumns>
  <tableStyleInfo name="TableStyleMedium14" showFirstColumn="1" showLastColumn="0" showRowStripes="1" showColumnStripes="0"/>
</table>
</file>

<file path=xl/tables/table6.xml><?xml version="1.0" encoding="utf-8"?>
<table xmlns="http://schemas.openxmlformats.org/spreadsheetml/2006/main" id="2" name="Table73" displayName="Table73" ref="A42:O59" totalsRowShown="0" headerRowDxfId="61">
  <autoFilter ref="A42:O59">
    <filterColumn colId="14">
      <customFilters>
        <customFilter operator="greaterThanOrEqual" val="3"/>
      </customFilters>
    </filterColumn>
  </autoFilter>
  <sortState ref="A43:O58">
    <sortCondition descending="1" ref="N42:N59"/>
  </sortState>
  <tableColumns count="15">
    <tableColumn id="1" name="Team" dataDxfId="60"/>
    <tableColumn id="2" name="2007" dataDxfId="59"/>
    <tableColumn id="3" name="2008" dataDxfId="58"/>
    <tableColumn id="4" name="2009" dataDxfId="57"/>
    <tableColumn id="5" name="2010" dataDxfId="56"/>
    <tableColumn id="6" name="2011" dataDxfId="55"/>
    <tableColumn id="7" name="2012" dataDxfId="54"/>
    <tableColumn id="8" name="2013" dataDxfId="53"/>
    <tableColumn id="9" name="2014" dataDxfId="52"/>
    <tableColumn id="10" name="2015" dataDxfId="51"/>
    <tableColumn id="11" name="2016" dataDxfId="50"/>
    <tableColumn id="14" name="2017" dataDxfId="49"/>
    <tableColumn id="15" name="2018" dataDxfId="48"/>
    <tableColumn id="12" name="Average" dataDxfId="47"/>
    <tableColumn id="13" name="Games Played" dataDxfId="46"/>
  </tableColumns>
  <tableStyleInfo name="TableStyleMedium14" showFirstColumn="1" showLastColumn="0" showRowStripes="1" showColumnStripes="0"/>
</table>
</file>

<file path=xl/tables/table7.xml><?xml version="1.0" encoding="utf-8"?>
<table xmlns="http://schemas.openxmlformats.org/spreadsheetml/2006/main" id="8" name="Table8" displayName="Table8" ref="A1:P18" totalsRowShown="0">
  <autoFilter ref="A1:P18">
    <filterColumn colId="15">
      <customFilters>
        <customFilter operator="greaterThanOrEqual" val="2"/>
      </customFilters>
    </filterColumn>
  </autoFilter>
  <sortState ref="A2:P17">
    <sortCondition ref="N1:N18"/>
  </sortState>
  <tableColumns count="16">
    <tableColumn id="1" name="Team"/>
    <tableColumn id="2" name="2007"/>
    <tableColumn id="3" name="2008"/>
    <tableColumn id="4" name="2009"/>
    <tableColumn id="5" name="2010"/>
    <tableColumn id="6" name="2011"/>
    <tableColumn id="7" name="2012"/>
    <tableColumn id="8" name="2013"/>
    <tableColumn id="9" name="2014"/>
    <tableColumn id="10" name="2015"/>
    <tableColumn id="11" name="2016"/>
    <tableColumn id="12" name="2017"/>
    <tableColumn id="15" name="2018" dataDxfId="45"/>
    <tableColumn id="13" name="Average Final Standing" dataDxfId="44">
      <calculatedColumnFormula>SUM(Table8[[#This Row],[2007]:[2018]])/Table8[[#This Row],[Years In League]]</calculatedColumnFormula>
    </tableColumn>
    <tableColumn id="20" name="Top 3 Finishes" dataDxfId="43"/>
    <tableColumn id="14" name="Years In League" dataDxfId="42">
      <calculatedColumnFormula>COUNT(Table8[[#This Row],[2007]:[2017]])</calculatedColumnFormula>
    </tableColumn>
  </tableColumns>
  <tableStyleInfo name="TableStyleMedium10" showFirstColumn="0" showLastColumn="0" showRowStripes="1" showColumnStripes="0"/>
</table>
</file>

<file path=xl/tables/table8.xml><?xml version="1.0" encoding="utf-8"?>
<table xmlns="http://schemas.openxmlformats.org/spreadsheetml/2006/main" id="15" name="Table15" displayName="Table15" ref="A2:D13" totalsRowShown="0" headerRowDxfId="41" dataDxfId="40">
  <autoFilter ref="A2:D13"/>
  <sortState ref="B3:D13">
    <sortCondition descending="1" ref="B2:B13"/>
  </sortState>
  <tableColumns count="4">
    <tableColumn id="4" name="Rank" dataDxfId="39"/>
    <tableColumn id="1" name="Total Points" dataDxfId="38"/>
    <tableColumn id="2" name="Team" dataDxfId="37"/>
    <tableColumn id="3" name="Season (Week)" dataDxfId="36"/>
  </tableColumns>
  <tableStyleInfo name="TableStyleMedium8" showFirstColumn="0" showLastColumn="0" showRowStripes="1" showColumnStripes="0"/>
</table>
</file>

<file path=xl/tables/table9.xml><?xml version="1.0" encoding="utf-8"?>
<table xmlns="http://schemas.openxmlformats.org/spreadsheetml/2006/main" id="16" name="Table16" displayName="Table16" ref="A16:D26" totalsRowShown="0" headerRowDxfId="35" dataDxfId="34">
  <autoFilter ref="A16:D26"/>
  <sortState ref="B17:D26">
    <sortCondition descending="1" ref="B2:B12"/>
  </sortState>
  <tableColumns count="4">
    <tableColumn id="4" name="Rank" dataDxfId="33"/>
    <tableColumn id="1" name="Total Points" dataDxfId="32"/>
    <tableColumn id="2" name="Team" dataDxfId="31"/>
    <tableColumn id="3" name="Season (Round)" dataDxfId="3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.xml"/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7"/>
  <sheetViews>
    <sheetView tabSelected="1" zoomScaleNormal="100" workbookViewId="0">
      <pane xSplit="1" topLeftCell="B1" activePane="topRight" state="frozen"/>
      <selection pane="topRight" activeCell="P41" sqref="P41"/>
    </sheetView>
  </sheetViews>
  <sheetFormatPr defaultRowHeight="14.5" x14ac:dyDescent="0.35"/>
  <cols>
    <col min="1" max="1" width="19.26953125" bestFit="1" customWidth="1"/>
    <col min="2" max="12" width="9.08984375" bestFit="1" customWidth="1"/>
    <col min="13" max="13" width="7.08984375" bestFit="1" customWidth="1"/>
    <col min="14" max="14" width="11.26953125" bestFit="1" customWidth="1"/>
    <col min="15" max="15" width="22.26953125" bestFit="1" customWidth="1"/>
    <col min="16" max="16" width="18.36328125" bestFit="1" customWidth="1"/>
    <col min="17" max="17" width="10.6328125" bestFit="1" customWidth="1"/>
    <col min="18" max="18" width="11.6328125" bestFit="1" customWidth="1"/>
    <col min="19" max="23" width="7.90625" customWidth="1"/>
    <col min="24" max="24" width="9.90625" bestFit="1" customWidth="1"/>
    <col min="25" max="25" width="6.7265625" customWidth="1"/>
    <col min="26" max="26" width="19.08984375" bestFit="1" customWidth="1"/>
    <col min="27" max="36" width="8.81640625" bestFit="1" customWidth="1"/>
    <col min="39" max="39" width="19.08984375" bestFit="1" customWidth="1"/>
    <col min="40" max="49" width="8.81640625" bestFit="1" customWidth="1"/>
  </cols>
  <sheetData>
    <row r="1" spans="1:54" x14ac:dyDescent="0.35">
      <c r="A1" s="64" t="s">
        <v>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54" x14ac:dyDescent="0.35">
      <c r="A2" s="13" t="s">
        <v>0</v>
      </c>
      <c r="B2" s="14" t="s">
        <v>33</v>
      </c>
      <c r="C2" s="14" t="s">
        <v>34</v>
      </c>
      <c r="D2" s="14" t="s">
        <v>35</v>
      </c>
      <c r="E2" s="14" t="s">
        <v>36</v>
      </c>
      <c r="F2" s="14" t="s">
        <v>37</v>
      </c>
      <c r="G2" s="14" t="s">
        <v>38</v>
      </c>
      <c r="H2" s="14" t="s">
        <v>39</v>
      </c>
      <c r="I2" s="14" t="s">
        <v>40</v>
      </c>
      <c r="J2" s="14" t="s">
        <v>41</v>
      </c>
      <c r="K2" s="14" t="s">
        <v>42</v>
      </c>
      <c r="L2" s="14" t="s">
        <v>78</v>
      </c>
      <c r="M2" s="14" t="s">
        <v>137</v>
      </c>
      <c r="N2" s="15" t="s">
        <v>17</v>
      </c>
      <c r="O2" s="15" t="s">
        <v>71</v>
      </c>
      <c r="P2" s="15" t="s">
        <v>72</v>
      </c>
      <c r="Q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8"/>
      <c r="AO2" s="7"/>
      <c r="AP2" s="7"/>
      <c r="AQ2" s="7"/>
      <c r="AR2" s="7"/>
      <c r="AS2" s="7"/>
      <c r="AT2" s="7"/>
      <c r="AU2" s="7"/>
      <c r="AV2" s="7"/>
      <c r="BA2" s="1"/>
      <c r="BB2" s="1"/>
    </row>
    <row r="3" spans="1:54" x14ac:dyDescent="0.35">
      <c r="A3" s="14" t="s">
        <v>16</v>
      </c>
      <c r="B3" s="16" t="s">
        <v>11</v>
      </c>
      <c r="C3" s="16" t="s">
        <v>8</v>
      </c>
      <c r="D3" s="17" t="s">
        <v>30</v>
      </c>
      <c r="E3" s="16" t="s">
        <v>10</v>
      </c>
      <c r="F3" s="16" t="s">
        <v>7</v>
      </c>
      <c r="G3" s="16" t="s">
        <v>7</v>
      </c>
      <c r="H3" s="18" t="s">
        <v>50</v>
      </c>
      <c r="I3" s="19" t="s">
        <v>9</v>
      </c>
      <c r="J3" s="16" t="s">
        <v>30</v>
      </c>
      <c r="K3" s="16" t="s">
        <v>30</v>
      </c>
      <c r="L3" s="18" t="s">
        <v>82</v>
      </c>
      <c r="M3" s="58"/>
      <c r="N3" s="20" t="s">
        <v>84</v>
      </c>
      <c r="O3" s="21">
        <v>0.623</v>
      </c>
      <c r="P3" s="22">
        <v>11</v>
      </c>
      <c r="Q3" s="5"/>
      <c r="T3" s="7"/>
      <c r="U3" s="7"/>
      <c r="V3" s="7"/>
      <c r="W3" s="7"/>
      <c r="X3" s="7"/>
      <c r="Y3" s="7"/>
      <c r="Z3" s="7"/>
      <c r="AA3" s="3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BA3" s="1"/>
      <c r="BB3" s="1"/>
    </row>
    <row r="4" spans="1:54" x14ac:dyDescent="0.35">
      <c r="A4" s="14" t="s">
        <v>4</v>
      </c>
      <c r="B4" s="17" t="s">
        <v>9</v>
      </c>
      <c r="C4" s="18" t="s">
        <v>30</v>
      </c>
      <c r="D4" s="16" t="s">
        <v>18</v>
      </c>
      <c r="E4" s="16" t="s">
        <v>30</v>
      </c>
      <c r="F4" s="17" t="s">
        <v>45</v>
      </c>
      <c r="G4" s="16" t="s">
        <v>8</v>
      </c>
      <c r="H4" s="16" t="s">
        <v>43</v>
      </c>
      <c r="I4" s="16" t="s">
        <v>43</v>
      </c>
      <c r="J4" s="16" t="s">
        <v>10</v>
      </c>
      <c r="K4" s="17" t="s">
        <v>45</v>
      </c>
      <c r="L4" s="16" t="s">
        <v>83</v>
      </c>
      <c r="M4" s="16"/>
      <c r="N4" s="20" t="s">
        <v>95</v>
      </c>
      <c r="O4" s="21">
        <v>0.57099999999999995</v>
      </c>
      <c r="P4" s="22">
        <v>11</v>
      </c>
      <c r="Q4" s="5"/>
      <c r="T4" s="7"/>
      <c r="U4" s="7"/>
      <c r="V4" s="7"/>
      <c r="W4" s="7"/>
      <c r="X4" s="7"/>
      <c r="Y4" s="7"/>
      <c r="Z4" s="7"/>
      <c r="AA4" s="3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BA4" s="1"/>
      <c r="BB4" s="1"/>
    </row>
    <row r="5" spans="1:54" x14ac:dyDescent="0.35">
      <c r="A5" s="14" t="s">
        <v>22</v>
      </c>
      <c r="B5" s="16" t="s">
        <v>28</v>
      </c>
      <c r="C5" s="16" t="s">
        <v>28</v>
      </c>
      <c r="D5" s="16" t="s">
        <v>28</v>
      </c>
      <c r="E5" s="16" t="s">
        <v>28</v>
      </c>
      <c r="F5" s="16" t="s">
        <v>28</v>
      </c>
      <c r="G5" s="16" t="s">
        <v>49</v>
      </c>
      <c r="H5" s="16" t="s">
        <v>30</v>
      </c>
      <c r="I5" s="16" t="s">
        <v>9</v>
      </c>
      <c r="J5" s="16" t="s">
        <v>7</v>
      </c>
      <c r="K5" s="19" t="s">
        <v>30</v>
      </c>
      <c r="L5" s="16" t="s">
        <v>86</v>
      </c>
      <c r="M5" s="16"/>
      <c r="N5" s="20" t="s">
        <v>90</v>
      </c>
      <c r="O5" s="21">
        <v>0.57099999999999995</v>
      </c>
      <c r="P5" s="22">
        <v>6</v>
      </c>
      <c r="Q5" s="5"/>
      <c r="R5" s="7"/>
      <c r="S5" s="7"/>
      <c r="T5" s="7"/>
      <c r="U5" s="7"/>
      <c r="V5" s="7"/>
      <c r="W5" s="7"/>
      <c r="X5" s="7"/>
      <c r="Y5" s="7"/>
      <c r="Z5" s="7"/>
      <c r="AA5" s="3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BA5" s="1"/>
      <c r="BB5" s="1"/>
    </row>
    <row r="6" spans="1:54" x14ac:dyDescent="0.35">
      <c r="A6" s="14" t="s">
        <v>13</v>
      </c>
      <c r="B6" s="16" t="s">
        <v>8</v>
      </c>
      <c r="C6" s="16" t="s">
        <v>31</v>
      </c>
      <c r="D6" s="16" t="s">
        <v>7</v>
      </c>
      <c r="E6" s="18" t="s">
        <v>45</v>
      </c>
      <c r="F6" s="16" t="s">
        <v>9</v>
      </c>
      <c r="G6" s="16" t="s">
        <v>9</v>
      </c>
      <c r="H6" s="16" t="s">
        <v>10</v>
      </c>
      <c r="I6" s="16" t="s">
        <v>7</v>
      </c>
      <c r="J6" s="18" t="s">
        <v>45</v>
      </c>
      <c r="K6" s="16" t="s">
        <v>7</v>
      </c>
      <c r="L6" s="16" t="s">
        <v>87</v>
      </c>
      <c r="M6" s="16"/>
      <c r="N6" s="20" t="s">
        <v>93</v>
      </c>
      <c r="O6" s="21">
        <v>0.55200000000000005</v>
      </c>
      <c r="P6" s="22">
        <v>11</v>
      </c>
      <c r="Q6" s="5"/>
      <c r="R6" s="7"/>
      <c r="S6" s="7"/>
      <c r="T6" s="7"/>
      <c r="U6" s="7"/>
      <c r="V6" s="7"/>
      <c r="W6" s="7"/>
      <c r="X6" s="7"/>
      <c r="Y6" s="7"/>
      <c r="Z6" s="7"/>
      <c r="AA6" s="3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BA6" s="1"/>
      <c r="BB6" s="1"/>
    </row>
    <row r="7" spans="1:54" x14ac:dyDescent="0.35">
      <c r="A7" s="14" t="s">
        <v>20</v>
      </c>
      <c r="B7" s="16" t="s">
        <v>28</v>
      </c>
      <c r="C7" s="16" t="s">
        <v>10</v>
      </c>
      <c r="D7" s="19" t="s">
        <v>9</v>
      </c>
      <c r="E7" s="16" t="s">
        <v>8</v>
      </c>
      <c r="F7" s="19" t="s">
        <v>7</v>
      </c>
      <c r="G7" s="16" t="s">
        <v>8</v>
      </c>
      <c r="H7" s="16" t="s">
        <v>7</v>
      </c>
      <c r="I7" s="16" t="s">
        <v>7</v>
      </c>
      <c r="J7" s="16" t="s">
        <v>9</v>
      </c>
      <c r="K7" s="16" t="s">
        <v>43</v>
      </c>
      <c r="L7" s="16" t="s">
        <v>86</v>
      </c>
      <c r="M7" s="16"/>
      <c r="N7" s="20" t="s">
        <v>52</v>
      </c>
      <c r="O7" s="21">
        <v>0.52900000000000003</v>
      </c>
      <c r="P7" s="22">
        <v>10</v>
      </c>
      <c r="Q7" s="5"/>
      <c r="R7" s="7"/>
      <c r="S7" s="7"/>
      <c r="T7" s="7"/>
      <c r="U7" s="7"/>
      <c r="V7" s="7"/>
      <c r="W7" s="7"/>
      <c r="X7" s="7"/>
      <c r="Y7" s="7"/>
      <c r="Z7" s="7"/>
      <c r="AA7" s="3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BA7" s="1"/>
      <c r="BB7" s="1"/>
    </row>
    <row r="8" spans="1:54" x14ac:dyDescent="0.35">
      <c r="A8" s="14" t="s">
        <v>14</v>
      </c>
      <c r="B8" s="16" t="s">
        <v>7</v>
      </c>
      <c r="C8" s="16" t="s">
        <v>7</v>
      </c>
      <c r="D8" s="16" t="s">
        <v>30</v>
      </c>
      <c r="E8" s="16" t="s">
        <v>11</v>
      </c>
      <c r="F8" s="16" t="s">
        <v>30</v>
      </c>
      <c r="G8" s="18" t="s">
        <v>30</v>
      </c>
      <c r="H8" s="16" t="s">
        <v>10</v>
      </c>
      <c r="I8" s="17" t="s">
        <v>45</v>
      </c>
      <c r="J8" s="16" t="s">
        <v>49</v>
      </c>
      <c r="K8" s="16" t="s">
        <v>49</v>
      </c>
      <c r="L8" s="16" t="s">
        <v>83</v>
      </c>
      <c r="M8" s="16"/>
      <c r="N8" s="20" t="s">
        <v>88</v>
      </c>
      <c r="O8" s="21">
        <v>0.52600000000000002</v>
      </c>
      <c r="P8" s="22">
        <v>11</v>
      </c>
      <c r="Q8" s="5"/>
      <c r="R8" s="7"/>
      <c r="S8" s="7"/>
      <c r="T8" s="7"/>
      <c r="U8" s="7"/>
      <c r="V8" s="7"/>
      <c r="W8" s="7"/>
      <c r="X8" s="7"/>
      <c r="Y8" s="7"/>
      <c r="Z8" s="7"/>
      <c r="AA8" s="3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BA8" s="1"/>
      <c r="BB8" s="1"/>
    </row>
    <row r="9" spans="1:54" x14ac:dyDescent="0.35">
      <c r="A9" s="14" t="s">
        <v>23</v>
      </c>
      <c r="B9" s="16" t="s">
        <v>28</v>
      </c>
      <c r="C9" s="16" t="s">
        <v>28</v>
      </c>
      <c r="D9" s="16" t="s">
        <v>43</v>
      </c>
      <c r="E9" s="16" t="s">
        <v>8</v>
      </c>
      <c r="F9" s="16" t="s">
        <v>7</v>
      </c>
      <c r="G9" s="16" t="s">
        <v>9</v>
      </c>
      <c r="H9" s="16" t="s">
        <v>7</v>
      </c>
      <c r="I9" s="16" t="s">
        <v>8</v>
      </c>
      <c r="J9" s="16" t="s">
        <v>10</v>
      </c>
      <c r="K9" s="16" t="s">
        <v>8</v>
      </c>
      <c r="L9" s="16" t="s">
        <v>64</v>
      </c>
      <c r="M9" s="16"/>
      <c r="N9" s="20" t="s">
        <v>91</v>
      </c>
      <c r="O9" s="21">
        <v>0.51600000000000001</v>
      </c>
      <c r="P9" s="22">
        <v>9</v>
      </c>
      <c r="Q9" s="5"/>
      <c r="R9" s="7"/>
      <c r="S9" s="7"/>
      <c r="T9" s="7"/>
      <c r="U9" s="7"/>
      <c r="V9" s="7"/>
      <c r="W9" s="7"/>
      <c r="X9" s="7"/>
      <c r="Y9" s="7"/>
      <c r="Z9" s="7"/>
      <c r="AA9" s="3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BA9" s="1"/>
      <c r="BB9" s="1"/>
    </row>
    <row r="10" spans="1:54" x14ac:dyDescent="0.35">
      <c r="A10" s="23" t="s">
        <v>12</v>
      </c>
      <c r="B10" s="19" t="s">
        <v>7</v>
      </c>
      <c r="C10" s="16" t="s">
        <v>18</v>
      </c>
      <c r="D10" s="16" t="s">
        <v>43</v>
      </c>
      <c r="E10" s="16" t="s">
        <v>8</v>
      </c>
      <c r="F10" s="16" t="s">
        <v>43</v>
      </c>
      <c r="G10" s="16" t="s">
        <v>7</v>
      </c>
      <c r="H10" s="16" t="s">
        <v>43</v>
      </c>
      <c r="I10" s="16" t="s">
        <v>28</v>
      </c>
      <c r="J10" s="16" t="s">
        <v>28</v>
      </c>
      <c r="K10" s="16" t="s">
        <v>28</v>
      </c>
      <c r="L10" s="16" t="s">
        <v>28</v>
      </c>
      <c r="M10" s="16"/>
      <c r="N10" s="20" t="s">
        <v>55</v>
      </c>
      <c r="O10" s="21">
        <v>0.44900000000000001</v>
      </c>
      <c r="P10" s="22">
        <v>7</v>
      </c>
      <c r="Q10" s="5"/>
      <c r="R10" s="7"/>
      <c r="S10" s="7"/>
      <c r="T10" s="7"/>
      <c r="U10" s="7"/>
      <c r="V10" s="7"/>
      <c r="W10" s="7"/>
      <c r="X10" s="7"/>
      <c r="Y10" s="7"/>
      <c r="Z10" s="7"/>
      <c r="AA10" s="3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BA10" s="1"/>
      <c r="BB10" s="1"/>
    </row>
    <row r="11" spans="1:54" x14ac:dyDescent="0.35">
      <c r="A11" s="23" t="s">
        <v>15</v>
      </c>
      <c r="B11" s="16" t="s">
        <v>10</v>
      </c>
      <c r="C11" s="16" t="s">
        <v>7</v>
      </c>
      <c r="D11" s="16" t="s">
        <v>10</v>
      </c>
      <c r="E11" s="16" t="s">
        <v>43</v>
      </c>
      <c r="F11" s="16" t="s">
        <v>10</v>
      </c>
      <c r="G11" s="16" t="s">
        <v>28</v>
      </c>
      <c r="H11" s="16" t="s">
        <v>28</v>
      </c>
      <c r="I11" s="16" t="s">
        <v>28</v>
      </c>
      <c r="J11" s="16" t="s">
        <v>28</v>
      </c>
      <c r="K11" s="16" t="s">
        <v>28</v>
      </c>
      <c r="L11" s="16" t="s">
        <v>28</v>
      </c>
      <c r="M11" s="16"/>
      <c r="N11" s="20" t="s">
        <v>51</v>
      </c>
      <c r="O11" s="21">
        <v>0.42899999999999999</v>
      </c>
      <c r="P11" s="22">
        <v>5</v>
      </c>
      <c r="Q11" s="5"/>
      <c r="R11" s="7"/>
      <c r="S11" s="7"/>
      <c r="T11" s="7"/>
      <c r="U11" s="7"/>
      <c r="V11" s="7"/>
      <c r="W11" s="7"/>
      <c r="X11" s="7"/>
      <c r="Y11" s="7"/>
      <c r="Z11" s="7"/>
      <c r="AA11" s="3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BA11" s="1"/>
      <c r="BB11" s="1"/>
    </row>
    <row r="12" spans="1:54" hidden="1" x14ac:dyDescent="0.35">
      <c r="A12" s="23" t="s">
        <v>25</v>
      </c>
      <c r="B12" s="24" t="s">
        <v>28</v>
      </c>
      <c r="C12" s="24" t="s">
        <v>29</v>
      </c>
      <c r="D12" s="24" t="s">
        <v>28</v>
      </c>
      <c r="E12" s="24" t="s">
        <v>28</v>
      </c>
      <c r="F12" s="24" t="s">
        <v>28</v>
      </c>
      <c r="G12" s="24" t="s">
        <v>28</v>
      </c>
      <c r="H12" s="24" t="s">
        <v>28</v>
      </c>
      <c r="I12" s="24" t="s">
        <v>28</v>
      </c>
      <c r="J12" s="24" t="s">
        <v>28</v>
      </c>
      <c r="K12" s="24" t="s">
        <v>28</v>
      </c>
      <c r="L12" s="24" t="s">
        <v>28</v>
      </c>
      <c r="M12" s="24"/>
      <c r="N12" s="22" t="s">
        <v>29</v>
      </c>
      <c r="O12" s="21">
        <v>0</v>
      </c>
      <c r="P12" s="22">
        <v>1</v>
      </c>
      <c r="Q12" s="5"/>
      <c r="R12" s="7"/>
      <c r="S12" s="7"/>
      <c r="T12" s="7"/>
      <c r="U12" s="7"/>
      <c r="V12" s="7"/>
      <c r="W12" s="7"/>
      <c r="X12" s="7"/>
      <c r="Y12" s="7"/>
      <c r="Z12" s="7"/>
      <c r="AA12" s="3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BA12" s="1"/>
      <c r="BB12" s="1"/>
    </row>
    <row r="13" spans="1:54" x14ac:dyDescent="0.35">
      <c r="A13" s="14" t="s">
        <v>19</v>
      </c>
      <c r="B13" s="16" t="s">
        <v>28</v>
      </c>
      <c r="C13" s="16" t="s">
        <v>28</v>
      </c>
      <c r="D13" s="16" t="s">
        <v>28</v>
      </c>
      <c r="E13" s="16" t="s">
        <v>28</v>
      </c>
      <c r="F13" s="16" t="s">
        <v>28</v>
      </c>
      <c r="G13" s="16" t="s">
        <v>28</v>
      </c>
      <c r="H13" s="16" t="s">
        <v>28</v>
      </c>
      <c r="I13" s="16" t="s">
        <v>28</v>
      </c>
      <c r="J13" s="16" t="s">
        <v>43</v>
      </c>
      <c r="K13" s="16" t="s">
        <v>7</v>
      </c>
      <c r="L13" s="16" t="s">
        <v>85</v>
      </c>
      <c r="M13" s="16"/>
      <c r="N13" s="20" t="s">
        <v>89</v>
      </c>
      <c r="O13" s="21">
        <v>0.42899999999999999</v>
      </c>
      <c r="P13" s="22">
        <v>3</v>
      </c>
      <c r="Q13" s="5"/>
      <c r="R13" s="7"/>
      <c r="S13" s="7"/>
      <c r="T13" s="7"/>
      <c r="U13" s="7"/>
      <c r="V13" s="7"/>
      <c r="W13" s="7"/>
      <c r="X13" s="7"/>
      <c r="Y13" s="7"/>
      <c r="Z13" s="7"/>
      <c r="AA13" s="3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BA13" s="1"/>
      <c r="BB13" s="1"/>
    </row>
    <row r="14" spans="1:54" hidden="1" x14ac:dyDescent="0.35">
      <c r="A14" s="23" t="s">
        <v>5</v>
      </c>
      <c r="B14" s="24" t="s">
        <v>7</v>
      </c>
      <c r="C14" s="24" t="s">
        <v>28</v>
      </c>
      <c r="D14" s="24" t="s">
        <v>28</v>
      </c>
      <c r="E14" s="24" t="s">
        <v>28</v>
      </c>
      <c r="F14" s="24" t="s">
        <v>28</v>
      </c>
      <c r="G14" s="24" t="s">
        <v>28</v>
      </c>
      <c r="H14" s="24" t="s">
        <v>28</v>
      </c>
      <c r="I14" s="24" t="s">
        <v>28</v>
      </c>
      <c r="J14" s="24" t="s">
        <v>28</v>
      </c>
      <c r="K14" s="24" t="s">
        <v>28</v>
      </c>
      <c r="L14" s="24" t="s">
        <v>28</v>
      </c>
      <c r="M14" s="24"/>
      <c r="N14" s="22" t="s">
        <v>7</v>
      </c>
      <c r="O14" s="21">
        <v>0.57099999999999995</v>
      </c>
      <c r="P14" s="22">
        <v>1</v>
      </c>
      <c r="Q14" s="5"/>
      <c r="R14" s="7"/>
      <c r="S14" s="7"/>
      <c r="T14" s="7"/>
      <c r="U14" s="7"/>
      <c r="V14" s="7"/>
      <c r="W14" s="7"/>
      <c r="X14" s="7"/>
      <c r="Y14" s="7"/>
      <c r="Z14" s="7"/>
      <c r="AA14" s="3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BA14" s="1"/>
      <c r="BB14" s="1"/>
    </row>
    <row r="15" spans="1:54" x14ac:dyDescent="0.35">
      <c r="A15" s="14" t="s">
        <v>21</v>
      </c>
      <c r="B15" s="16" t="s">
        <v>28</v>
      </c>
      <c r="C15" s="16" t="s">
        <v>30</v>
      </c>
      <c r="D15" s="16" t="s">
        <v>44</v>
      </c>
      <c r="E15" s="16" t="s">
        <v>7</v>
      </c>
      <c r="F15" s="16" t="s">
        <v>46</v>
      </c>
      <c r="G15" s="16" t="s">
        <v>47</v>
      </c>
      <c r="H15" s="16" t="s">
        <v>10</v>
      </c>
      <c r="I15" s="16" t="s">
        <v>8</v>
      </c>
      <c r="J15" s="16" t="s">
        <v>8</v>
      </c>
      <c r="K15" s="16" t="s">
        <v>10</v>
      </c>
      <c r="L15" s="16" t="s">
        <v>92</v>
      </c>
      <c r="M15" s="16"/>
      <c r="N15" s="20" t="s">
        <v>94</v>
      </c>
      <c r="O15" s="21">
        <v>0.42099999999999999</v>
      </c>
      <c r="P15" s="22">
        <v>10</v>
      </c>
      <c r="Q15" s="5"/>
      <c r="R15" s="7"/>
      <c r="S15" s="7"/>
      <c r="T15" s="7"/>
      <c r="U15" s="7"/>
      <c r="V15" s="7"/>
      <c r="W15" s="7"/>
      <c r="X15" s="7"/>
      <c r="Y15" s="7"/>
      <c r="Z15" s="7"/>
      <c r="AA15" s="3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BA15" s="1"/>
      <c r="BB15" s="1"/>
    </row>
    <row r="16" spans="1:54" hidden="1" x14ac:dyDescent="0.35">
      <c r="A16" s="23" t="s">
        <v>6</v>
      </c>
      <c r="B16" s="24" t="s">
        <v>11</v>
      </c>
      <c r="C16" s="24" t="s">
        <v>28</v>
      </c>
      <c r="D16" s="24" t="s">
        <v>28</v>
      </c>
      <c r="E16" s="24" t="s">
        <v>28</v>
      </c>
      <c r="F16" s="24" t="s">
        <v>28</v>
      </c>
      <c r="G16" s="24" t="s">
        <v>28</v>
      </c>
      <c r="H16" s="24" t="s">
        <v>28</v>
      </c>
      <c r="I16" s="24" t="s">
        <v>28</v>
      </c>
      <c r="J16" s="24" t="s">
        <v>28</v>
      </c>
      <c r="K16" s="24" t="s">
        <v>28</v>
      </c>
      <c r="L16" s="24" t="s">
        <v>28</v>
      </c>
      <c r="M16" s="24"/>
      <c r="N16" s="22" t="s">
        <v>11</v>
      </c>
      <c r="O16" s="21">
        <v>0.35699999999999998</v>
      </c>
      <c r="P16" s="22">
        <v>1</v>
      </c>
      <c r="Q16" s="5"/>
      <c r="R16" s="7"/>
      <c r="S16" s="7"/>
      <c r="T16" s="7"/>
      <c r="U16" s="7"/>
      <c r="V16" s="7"/>
      <c r="W16" s="7"/>
      <c r="X16" s="7"/>
      <c r="Y16" s="7"/>
      <c r="Z16" s="7"/>
      <c r="AA16" s="3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BA16" s="1"/>
      <c r="BB16" s="1"/>
    </row>
    <row r="17" spans="1:54" x14ac:dyDescent="0.35">
      <c r="A17" s="23" t="s">
        <v>26</v>
      </c>
      <c r="B17" s="16" t="s">
        <v>28</v>
      </c>
      <c r="C17" s="16" t="s">
        <v>8</v>
      </c>
      <c r="D17" s="16" t="s">
        <v>8</v>
      </c>
      <c r="E17" s="16" t="s">
        <v>11</v>
      </c>
      <c r="F17" s="16" t="s">
        <v>43</v>
      </c>
      <c r="G17" s="16" t="s">
        <v>28</v>
      </c>
      <c r="H17" s="16" t="s">
        <v>28</v>
      </c>
      <c r="I17" s="16" t="s">
        <v>28</v>
      </c>
      <c r="J17" s="16" t="s">
        <v>28</v>
      </c>
      <c r="K17" s="16" t="s">
        <v>28</v>
      </c>
      <c r="L17" s="16" t="s">
        <v>28</v>
      </c>
      <c r="M17" s="16"/>
      <c r="N17" s="20" t="s">
        <v>54</v>
      </c>
      <c r="O17" s="21">
        <v>0.41099999999999998</v>
      </c>
      <c r="P17" s="22">
        <v>4</v>
      </c>
      <c r="Q17" s="5"/>
      <c r="R17" s="7"/>
      <c r="S17" s="7"/>
      <c r="T17" s="7"/>
      <c r="U17" s="7"/>
      <c r="V17" s="7"/>
      <c r="W17" s="7"/>
      <c r="X17" s="7"/>
      <c r="Y17" s="7"/>
      <c r="Z17" s="7"/>
      <c r="AA17" s="3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BA17" s="1"/>
      <c r="BB17" s="1"/>
    </row>
    <row r="18" spans="1:54" x14ac:dyDescent="0.35">
      <c r="A18" s="14" t="s">
        <v>24</v>
      </c>
      <c r="B18" s="16" t="s">
        <v>28</v>
      </c>
      <c r="C18" s="16" t="s">
        <v>28</v>
      </c>
      <c r="D18" s="16" t="s">
        <v>28</v>
      </c>
      <c r="E18" s="16" t="s">
        <v>28</v>
      </c>
      <c r="F18" s="16" t="s">
        <v>28</v>
      </c>
      <c r="G18" s="16" t="s">
        <v>28</v>
      </c>
      <c r="H18" s="16" t="s">
        <v>28</v>
      </c>
      <c r="I18" s="16" t="s">
        <v>43</v>
      </c>
      <c r="J18" s="16" t="s">
        <v>10</v>
      </c>
      <c r="K18" s="16" t="s">
        <v>49</v>
      </c>
      <c r="L18" s="16" t="s">
        <v>92</v>
      </c>
      <c r="M18" s="16"/>
      <c r="N18" s="20" t="s">
        <v>96</v>
      </c>
      <c r="O18" s="21">
        <v>0.32100000000000001</v>
      </c>
      <c r="P18" s="22">
        <v>4</v>
      </c>
      <c r="Q18" s="5"/>
      <c r="R18" s="7"/>
      <c r="S18" s="7"/>
      <c r="T18" s="7"/>
      <c r="U18" s="7"/>
      <c r="V18" s="7"/>
      <c r="W18" s="7"/>
      <c r="X18" s="7"/>
      <c r="Y18" s="7"/>
      <c r="Z18" s="7"/>
      <c r="AA18" s="3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BA18" s="1"/>
      <c r="BB18" s="1"/>
    </row>
    <row r="19" spans="1:54" x14ac:dyDescent="0.35">
      <c r="A19" s="23" t="s">
        <v>27</v>
      </c>
      <c r="B19" s="16" t="s">
        <v>28</v>
      </c>
      <c r="C19" s="16" t="s">
        <v>28</v>
      </c>
      <c r="D19" s="16" t="s">
        <v>28</v>
      </c>
      <c r="E19" s="16" t="s">
        <v>28</v>
      </c>
      <c r="F19" s="16" t="s">
        <v>28</v>
      </c>
      <c r="G19" s="16" t="s">
        <v>48</v>
      </c>
      <c r="H19" s="16" t="s">
        <v>10</v>
      </c>
      <c r="I19" s="16" t="s">
        <v>49</v>
      </c>
      <c r="J19" s="16" t="s">
        <v>28</v>
      </c>
      <c r="K19" s="16" t="s">
        <v>28</v>
      </c>
      <c r="L19" s="16" t="s">
        <v>28</v>
      </c>
      <c r="M19" s="16"/>
      <c r="N19" s="20" t="s">
        <v>53</v>
      </c>
      <c r="O19" s="21">
        <v>0.28599999999999998</v>
      </c>
      <c r="P19" s="22">
        <v>3</v>
      </c>
      <c r="Q19" s="5"/>
      <c r="R19" s="7"/>
      <c r="S19" s="7"/>
      <c r="T19" s="7"/>
      <c r="U19" s="7"/>
      <c r="V19" s="7"/>
      <c r="W19" s="7"/>
      <c r="X19" s="7"/>
      <c r="Y19" s="7"/>
      <c r="Z19" s="7"/>
      <c r="AA19" s="3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BA19" s="1"/>
      <c r="BB19" s="1"/>
    </row>
    <row r="20" spans="1:54" x14ac:dyDescent="0.35">
      <c r="A20" s="14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25"/>
      <c r="O20" s="26"/>
      <c r="P20" s="61"/>
      <c r="Q20" s="9"/>
      <c r="R20" s="9"/>
      <c r="S20" s="9"/>
      <c r="T20" s="9"/>
      <c r="U20" s="9"/>
      <c r="V20" s="9"/>
      <c r="W20" s="9"/>
      <c r="X20" s="9"/>
      <c r="Y20" s="3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Y20" s="1"/>
      <c r="AZ20" s="1"/>
    </row>
    <row r="21" spans="1:54" x14ac:dyDescent="0.35">
      <c r="A21" s="64" t="s">
        <v>75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1"/>
      <c r="AV21" s="1"/>
      <c r="AW21" s="1"/>
      <c r="AX21" s="1"/>
      <c r="AY21" s="1"/>
      <c r="AZ21" s="1"/>
    </row>
    <row r="22" spans="1:54" x14ac:dyDescent="0.35">
      <c r="A22" s="13" t="s">
        <v>0</v>
      </c>
      <c r="B22" s="27" t="s">
        <v>33</v>
      </c>
      <c r="C22" s="27" t="s">
        <v>34</v>
      </c>
      <c r="D22" s="27" t="s">
        <v>35</v>
      </c>
      <c r="E22" s="27" t="s">
        <v>36</v>
      </c>
      <c r="F22" s="27" t="s">
        <v>37</v>
      </c>
      <c r="G22" s="27" t="s">
        <v>38</v>
      </c>
      <c r="H22" s="27" t="s">
        <v>39</v>
      </c>
      <c r="I22" s="27" t="s">
        <v>40</v>
      </c>
      <c r="J22" s="27" t="s">
        <v>41</v>
      </c>
      <c r="K22" s="27" t="s">
        <v>42</v>
      </c>
      <c r="L22" s="27" t="s">
        <v>78</v>
      </c>
      <c r="M22" s="27" t="s">
        <v>137</v>
      </c>
      <c r="N22" s="27" t="s">
        <v>77</v>
      </c>
      <c r="O22" s="15" t="s">
        <v>74</v>
      </c>
      <c r="P22" s="15" t="s">
        <v>73</v>
      </c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1"/>
      <c r="AX22" s="1"/>
      <c r="AY22" s="1"/>
      <c r="AZ22" s="1"/>
      <c r="BA22" s="1"/>
      <c r="BB22" s="1"/>
    </row>
    <row r="23" spans="1:54" x14ac:dyDescent="0.35">
      <c r="A23" s="25" t="s">
        <v>16</v>
      </c>
      <c r="B23" s="28">
        <v>1943</v>
      </c>
      <c r="C23" s="28">
        <v>2022</v>
      </c>
      <c r="D23" s="29">
        <v>2452</v>
      </c>
      <c r="E23" s="28">
        <v>2290.5</v>
      </c>
      <c r="F23" s="28">
        <v>2583.5</v>
      </c>
      <c r="G23" s="28">
        <v>2498</v>
      </c>
      <c r="H23" s="30">
        <v>2720.5</v>
      </c>
      <c r="I23" s="30">
        <v>2782.7</v>
      </c>
      <c r="J23" s="28">
        <v>2641.34</v>
      </c>
      <c r="K23" s="31">
        <v>2425.94</v>
      </c>
      <c r="L23" s="34">
        <v>2680.32</v>
      </c>
      <c r="M23" s="59"/>
      <c r="N23" s="12">
        <v>2458.1636363636362</v>
      </c>
      <c r="O23" s="12">
        <f>SUM(Table6[[#This Row],[2007]:[2018]])</f>
        <v>27039.8</v>
      </c>
      <c r="P23" s="32">
        <v>154</v>
      </c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1"/>
      <c r="AX23" s="1"/>
      <c r="AY23" s="1"/>
      <c r="AZ23" s="1"/>
      <c r="BA23" s="1"/>
      <c r="BB23" s="1"/>
    </row>
    <row r="24" spans="1:54" x14ac:dyDescent="0.35">
      <c r="A24" s="25" t="s">
        <v>4</v>
      </c>
      <c r="B24" s="29">
        <v>2389.5</v>
      </c>
      <c r="C24" s="30">
        <v>2223</v>
      </c>
      <c r="D24" s="28">
        <v>2450.5</v>
      </c>
      <c r="E24" s="28">
        <v>2352.5</v>
      </c>
      <c r="F24" s="29">
        <v>2903</v>
      </c>
      <c r="G24" s="28">
        <v>2284</v>
      </c>
      <c r="H24" s="28">
        <v>2284</v>
      </c>
      <c r="I24" s="28">
        <v>2170.94</v>
      </c>
      <c r="J24" s="28">
        <v>2334.3000000000002</v>
      </c>
      <c r="K24" s="31">
        <v>2333.6</v>
      </c>
      <c r="L24" s="31">
        <v>2314.2199999999998</v>
      </c>
      <c r="M24" s="31"/>
      <c r="N24" s="12">
        <v>2367.2327272727271</v>
      </c>
      <c r="O24" s="12">
        <f>SUM(Table6[[#This Row],[2007]:[2018]])</f>
        <v>26039.559999999998</v>
      </c>
      <c r="P24" s="32">
        <v>154</v>
      </c>
      <c r="Q24" s="7"/>
      <c r="R24" s="7"/>
      <c r="S24" s="7"/>
      <c r="T24" s="7"/>
      <c r="U24" s="11"/>
      <c r="V24" s="7"/>
      <c r="W24" s="11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1"/>
      <c r="AX24" s="1"/>
      <c r="AY24" s="1"/>
      <c r="AZ24" s="1"/>
      <c r="BA24" s="1"/>
      <c r="BB24" s="1"/>
    </row>
    <row r="25" spans="1:54" x14ac:dyDescent="0.35">
      <c r="A25" s="25" t="s">
        <v>13</v>
      </c>
      <c r="B25" s="28">
        <v>2134</v>
      </c>
      <c r="C25" s="28">
        <v>1926.5</v>
      </c>
      <c r="D25" s="28">
        <v>2189.5</v>
      </c>
      <c r="E25" s="30">
        <v>2598</v>
      </c>
      <c r="F25" s="28">
        <v>2570</v>
      </c>
      <c r="G25" s="28">
        <v>2380.5</v>
      </c>
      <c r="H25" s="28">
        <v>2341</v>
      </c>
      <c r="I25" s="28">
        <v>2433.06</v>
      </c>
      <c r="J25" s="35">
        <v>2587.9</v>
      </c>
      <c r="K25" s="31">
        <v>2397.58</v>
      </c>
      <c r="L25" s="31">
        <v>2093.08</v>
      </c>
      <c r="M25" s="31"/>
      <c r="N25" s="12">
        <v>2331.92</v>
      </c>
      <c r="O25" s="12">
        <f>SUM(Table6[[#This Row],[2007]:[2018]])</f>
        <v>25651.120000000003</v>
      </c>
      <c r="P25" s="32">
        <v>154</v>
      </c>
      <c r="Q25" s="7"/>
      <c r="R25" s="7"/>
      <c r="S25" s="7"/>
      <c r="T25" s="7"/>
      <c r="U25" s="11"/>
      <c r="V25" s="7"/>
      <c r="W25" s="11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1"/>
      <c r="AX25" s="1"/>
      <c r="AY25" s="1"/>
      <c r="AZ25" s="1"/>
      <c r="BA25" s="1"/>
      <c r="BB25" s="1"/>
    </row>
    <row r="26" spans="1:54" x14ac:dyDescent="0.35">
      <c r="A26" s="25" t="s">
        <v>14</v>
      </c>
      <c r="B26" s="28">
        <v>2083.5</v>
      </c>
      <c r="C26" s="28">
        <v>2042</v>
      </c>
      <c r="D26" s="28">
        <v>2279</v>
      </c>
      <c r="E26" s="28">
        <v>2301</v>
      </c>
      <c r="F26" s="28">
        <v>2810</v>
      </c>
      <c r="G26" s="35">
        <v>2512</v>
      </c>
      <c r="H26" s="28">
        <v>2153.5</v>
      </c>
      <c r="I26" s="28">
        <v>2234.96</v>
      </c>
      <c r="J26" s="28">
        <v>1995.88</v>
      </c>
      <c r="K26" s="31">
        <v>1973.06</v>
      </c>
      <c r="L26" s="31">
        <v>2193.2800000000002</v>
      </c>
      <c r="M26" s="31"/>
      <c r="N26" s="12">
        <v>2234.38</v>
      </c>
      <c r="O26" s="12">
        <f>SUM(Table6[[#This Row],[2007]:[2018]])</f>
        <v>24578.18</v>
      </c>
      <c r="P26" s="32">
        <v>154</v>
      </c>
      <c r="Q26" s="7"/>
      <c r="R26" s="7"/>
      <c r="S26" s="7"/>
      <c r="T26" s="7"/>
      <c r="U26" s="11"/>
      <c r="V26" s="7"/>
      <c r="W26" s="11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1"/>
      <c r="AX26" s="1"/>
      <c r="AY26" s="1"/>
      <c r="AZ26" s="1"/>
      <c r="BA26" s="1"/>
      <c r="BB26" s="1"/>
    </row>
    <row r="27" spans="1:54" x14ac:dyDescent="0.35">
      <c r="A27" s="25" t="s">
        <v>20</v>
      </c>
      <c r="B27" s="31"/>
      <c r="C27" s="28">
        <v>2003.5</v>
      </c>
      <c r="D27" s="35">
        <v>2402</v>
      </c>
      <c r="E27" s="28">
        <v>2266.5</v>
      </c>
      <c r="F27" s="35">
        <v>2812.5</v>
      </c>
      <c r="G27" s="28">
        <v>2386</v>
      </c>
      <c r="H27" s="28">
        <v>2375</v>
      </c>
      <c r="I27" s="28">
        <v>2472.06</v>
      </c>
      <c r="J27" s="31">
        <v>2362.56</v>
      </c>
      <c r="K27" s="31">
        <v>2062.08</v>
      </c>
      <c r="L27" s="31">
        <v>2155.2399999999998</v>
      </c>
      <c r="M27" s="31"/>
      <c r="N27" s="12">
        <v>2329.7440000000001</v>
      </c>
      <c r="O27" s="12">
        <f>SUM(Table6[[#This Row],[2007]:[2018]])</f>
        <v>23297.440000000002</v>
      </c>
      <c r="P27" s="32">
        <v>140</v>
      </c>
      <c r="Q27" s="7"/>
      <c r="R27" s="7"/>
      <c r="S27" s="7"/>
      <c r="T27" s="7"/>
      <c r="U27" s="11"/>
      <c r="V27" s="7"/>
      <c r="W27" s="11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1"/>
      <c r="AX27" s="1"/>
      <c r="AY27" s="1"/>
      <c r="AZ27" s="1"/>
      <c r="BA27" s="1"/>
      <c r="BB27" s="1"/>
    </row>
    <row r="28" spans="1:54" x14ac:dyDescent="0.35">
      <c r="A28" s="25" t="s">
        <v>23</v>
      </c>
      <c r="B28" s="31"/>
      <c r="C28" s="31"/>
      <c r="D28" s="28">
        <v>1979</v>
      </c>
      <c r="E28" s="28">
        <v>2180</v>
      </c>
      <c r="F28" s="28">
        <v>2600</v>
      </c>
      <c r="G28" s="29">
        <v>2624</v>
      </c>
      <c r="H28" s="28">
        <v>2579.5</v>
      </c>
      <c r="I28" s="28">
        <v>2602.1999999999998</v>
      </c>
      <c r="J28" s="28">
        <v>2347.7199999999998</v>
      </c>
      <c r="K28" s="31">
        <v>2409.7199999999998</v>
      </c>
      <c r="L28" s="31">
        <v>2274.1</v>
      </c>
      <c r="M28" s="31"/>
      <c r="N28" s="12">
        <v>2399.5822222222223</v>
      </c>
      <c r="O28" s="12">
        <f>SUM(Table6[[#This Row],[2007]:[2018]])</f>
        <v>21596.240000000002</v>
      </c>
      <c r="P28" s="32">
        <v>126</v>
      </c>
      <c r="Q28" s="7"/>
      <c r="R28" s="7"/>
      <c r="S28" s="7"/>
      <c r="T28" s="7"/>
      <c r="U28" s="11"/>
      <c r="V28" s="7"/>
      <c r="W28" s="11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1"/>
      <c r="AX28" s="1"/>
      <c r="AY28" s="1"/>
      <c r="AZ28" s="1"/>
      <c r="BA28" s="1"/>
      <c r="BB28" s="1"/>
    </row>
    <row r="29" spans="1:54" x14ac:dyDescent="0.35">
      <c r="A29" s="25" t="s">
        <v>21</v>
      </c>
      <c r="B29" s="31"/>
      <c r="C29" s="28">
        <v>2066</v>
      </c>
      <c r="D29" s="28">
        <v>2106.5</v>
      </c>
      <c r="E29" s="28">
        <v>2162</v>
      </c>
      <c r="F29" s="28">
        <v>1981</v>
      </c>
      <c r="G29" s="28">
        <v>1969.5</v>
      </c>
      <c r="H29" s="28">
        <v>2133.5</v>
      </c>
      <c r="I29" s="28">
        <v>2237.84</v>
      </c>
      <c r="J29" s="28">
        <v>2274.84</v>
      </c>
      <c r="K29" s="31">
        <v>2228.62</v>
      </c>
      <c r="L29" s="31">
        <v>2045.9</v>
      </c>
      <c r="M29" s="31"/>
      <c r="N29" s="12">
        <v>2120.5700000000002</v>
      </c>
      <c r="O29" s="12">
        <f>SUM(Table6[[#This Row],[2007]:[2018]])</f>
        <v>21205.7</v>
      </c>
      <c r="P29" s="32">
        <v>140</v>
      </c>
      <c r="Q29" s="7"/>
      <c r="R29" s="7"/>
      <c r="S29" s="7"/>
      <c r="T29" s="7"/>
      <c r="U29" s="11"/>
      <c r="V29" s="7"/>
      <c r="W29" s="11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1"/>
      <c r="AX29" s="1"/>
      <c r="AY29" s="1"/>
      <c r="AZ29" s="1"/>
      <c r="BA29" s="1"/>
      <c r="BB29" s="1"/>
    </row>
    <row r="30" spans="1:54" x14ac:dyDescent="0.35">
      <c r="A30" s="36" t="s">
        <v>12</v>
      </c>
      <c r="B30" s="35">
        <v>2273</v>
      </c>
      <c r="C30" s="28">
        <v>2188</v>
      </c>
      <c r="D30" s="28">
        <v>2057.5</v>
      </c>
      <c r="E30" s="28">
        <v>2266.5</v>
      </c>
      <c r="F30" s="28">
        <v>2344.5</v>
      </c>
      <c r="G30" s="28">
        <v>2398</v>
      </c>
      <c r="H30" s="28">
        <v>2068.5</v>
      </c>
      <c r="I30" s="33"/>
      <c r="J30" s="33"/>
      <c r="K30" s="33"/>
      <c r="L30" s="33"/>
      <c r="M30" s="33"/>
      <c r="N30" s="12">
        <v>2228</v>
      </c>
      <c r="O30" s="12">
        <f>SUM(Table6[[#This Row],[2007]:[2018]])</f>
        <v>15596</v>
      </c>
      <c r="P30" s="32">
        <v>98</v>
      </c>
      <c r="Q30" s="7"/>
      <c r="R30" s="7"/>
      <c r="S30" s="7"/>
      <c r="T30" s="7"/>
      <c r="U30" s="11"/>
      <c r="V30" s="7"/>
      <c r="W30" s="11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1"/>
      <c r="AX30" s="1"/>
      <c r="AY30" s="1"/>
      <c r="AZ30" s="1"/>
      <c r="BA30" s="1"/>
      <c r="BB30" s="1"/>
    </row>
    <row r="31" spans="1:54" x14ac:dyDescent="0.35">
      <c r="A31" s="25" t="s">
        <v>22</v>
      </c>
      <c r="B31" s="31"/>
      <c r="C31" s="33"/>
      <c r="D31" s="33"/>
      <c r="E31" s="33"/>
      <c r="F31" s="33"/>
      <c r="G31" s="28">
        <v>2187</v>
      </c>
      <c r="H31" s="28">
        <v>2418</v>
      </c>
      <c r="I31" s="28">
        <v>2442.42</v>
      </c>
      <c r="J31" s="29">
        <v>2667.22</v>
      </c>
      <c r="K31" s="34">
        <v>2555.6999999999998</v>
      </c>
      <c r="L31" s="31">
        <v>2476.58</v>
      </c>
      <c r="M31" s="31"/>
      <c r="N31" s="12">
        <v>2457.8200000000002</v>
      </c>
      <c r="O31" s="12">
        <f>SUM(Table6[[#This Row],[2007]:[2018]])</f>
        <v>14746.92</v>
      </c>
      <c r="P31" s="32">
        <v>84</v>
      </c>
      <c r="Q31" s="7"/>
      <c r="R31" s="7"/>
      <c r="S31" s="7"/>
      <c r="T31" s="7"/>
      <c r="U31" s="11"/>
      <c r="V31" s="7"/>
      <c r="W31" s="11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1"/>
      <c r="AX31" s="1"/>
      <c r="AY31" s="1"/>
      <c r="AZ31" s="1"/>
      <c r="BA31" s="1"/>
      <c r="BB31" s="1"/>
    </row>
    <row r="32" spans="1:54" x14ac:dyDescent="0.35">
      <c r="A32" s="36" t="s">
        <v>15</v>
      </c>
      <c r="B32" s="28">
        <v>2050</v>
      </c>
      <c r="C32" s="28">
        <v>1981.5</v>
      </c>
      <c r="D32" s="28">
        <v>1949</v>
      </c>
      <c r="E32" s="28">
        <v>1918</v>
      </c>
      <c r="F32" s="28">
        <v>2257</v>
      </c>
      <c r="G32" s="33"/>
      <c r="H32" s="33"/>
      <c r="I32" s="33"/>
      <c r="J32" s="33"/>
      <c r="K32" s="33"/>
      <c r="L32" s="33"/>
      <c r="M32" s="33"/>
      <c r="N32" s="12">
        <v>2031.1</v>
      </c>
      <c r="O32" s="12">
        <f>SUM(Table6[[#This Row],[2007]:[2018]])</f>
        <v>10155.5</v>
      </c>
      <c r="P32" s="32">
        <v>70</v>
      </c>
      <c r="Q32" s="7"/>
      <c r="R32" s="7"/>
      <c r="S32" s="7"/>
      <c r="T32" s="7"/>
      <c r="U32" s="11"/>
      <c r="V32" s="7"/>
      <c r="W32" s="11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</row>
    <row r="33" spans="1:48" ht="14.5" hidden="1" customHeight="1" x14ac:dyDescent="0.35">
      <c r="A33" s="36" t="s">
        <v>6</v>
      </c>
      <c r="B33" s="28">
        <v>2164.5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12">
        <v>2164.5</v>
      </c>
      <c r="O33" s="12">
        <f>SUM(Table6[[#This Row],[2007]:[2018]])</f>
        <v>2164.5</v>
      </c>
      <c r="P33" s="32">
        <v>14</v>
      </c>
      <c r="Q33" s="7"/>
      <c r="R33" s="7"/>
      <c r="S33" s="7"/>
      <c r="T33" s="7"/>
      <c r="U33" s="11"/>
      <c r="V33" s="7"/>
      <c r="W33" s="11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</row>
    <row r="34" spans="1:48" x14ac:dyDescent="0.35">
      <c r="A34" s="25" t="s">
        <v>24</v>
      </c>
      <c r="B34" s="33"/>
      <c r="C34" s="33"/>
      <c r="D34" s="33"/>
      <c r="E34" s="33"/>
      <c r="F34" s="33"/>
      <c r="G34" s="33"/>
      <c r="H34" s="33"/>
      <c r="I34" s="28">
        <v>2188.8000000000002</v>
      </c>
      <c r="J34" s="28">
        <v>2419</v>
      </c>
      <c r="K34" s="31">
        <v>2013.28</v>
      </c>
      <c r="L34" s="31">
        <v>2177.46</v>
      </c>
      <c r="M34" s="31"/>
      <c r="N34" s="12">
        <v>2199.6350000000002</v>
      </c>
      <c r="O34" s="12">
        <f>SUM(Table6[[#This Row],[2007]:[2018]])</f>
        <v>8798.5400000000009</v>
      </c>
      <c r="P34" s="32">
        <v>56</v>
      </c>
      <c r="Q34" s="7"/>
      <c r="R34" s="7"/>
      <c r="S34" s="7"/>
      <c r="T34" s="7"/>
      <c r="U34" s="11"/>
      <c r="V34" s="7"/>
      <c r="W34" s="11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</row>
    <row r="35" spans="1:48" x14ac:dyDescent="0.35">
      <c r="A35" s="36" t="s">
        <v>26</v>
      </c>
      <c r="B35" s="33"/>
      <c r="C35" s="28">
        <v>2103.5</v>
      </c>
      <c r="D35" s="28">
        <v>2407.5</v>
      </c>
      <c r="E35" s="28">
        <v>2055</v>
      </c>
      <c r="F35" s="28">
        <v>2017</v>
      </c>
      <c r="G35" s="33"/>
      <c r="H35" s="33"/>
      <c r="I35" s="33"/>
      <c r="J35" s="33"/>
      <c r="K35" s="33"/>
      <c r="L35" s="33"/>
      <c r="M35" s="33"/>
      <c r="N35" s="12">
        <v>2145.75</v>
      </c>
      <c r="O35" s="12">
        <f>SUM(Table6[[#This Row],[2007]:[2018]])</f>
        <v>8583</v>
      </c>
      <c r="P35" s="32">
        <v>56</v>
      </c>
      <c r="Q35" s="7"/>
      <c r="R35" s="7"/>
      <c r="S35" s="7"/>
      <c r="T35" s="7"/>
      <c r="U35" s="11"/>
      <c r="V35" s="7"/>
      <c r="W35" s="11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</row>
    <row r="36" spans="1:48" x14ac:dyDescent="0.35">
      <c r="A36" s="25" t="s">
        <v>19</v>
      </c>
      <c r="B36" s="33"/>
      <c r="C36" s="33"/>
      <c r="D36" s="33"/>
      <c r="E36" s="33"/>
      <c r="F36" s="33"/>
      <c r="G36" s="33"/>
      <c r="H36" s="33"/>
      <c r="I36" s="33"/>
      <c r="J36" s="28">
        <v>2217.4</v>
      </c>
      <c r="K36" s="31">
        <v>2345.62</v>
      </c>
      <c r="L36" s="31">
        <v>2344.3000000000002</v>
      </c>
      <c r="M36" s="31"/>
      <c r="N36" s="12">
        <v>2302.44</v>
      </c>
      <c r="O36" s="12">
        <f>SUM(Table6[[#This Row],[2007]:[2018]])</f>
        <v>6907.3200000000006</v>
      </c>
      <c r="P36" s="32">
        <v>42</v>
      </c>
      <c r="Q36" s="7"/>
      <c r="R36" s="7"/>
      <c r="S36" s="7"/>
      <c r="T36" s="7"/>
      <c r="U36" s="11"/>
      <c r="V36" s="7"/>
      <c r="W36" s="11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</row>
    <row r="37" spans="1:48" ht="14.5" hidden="1" customHeight="1" x14ac:dyDescent="0.35">
      <c r="A37" s="36" t="s">
        <v>5</v>
      </c>
      <c r="B37" s="28">
        <v>2078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12">
        <v>2078</v>
      </c>
      <c r="O37" s="12">
        <f>SUM(Table6[[#This Row],[2007]:[2018]])</f>
        <v>2078</v>
      </c>
      <c r="P37" s="32">
        <v>14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</row>
    <row r="38" spans="1:48" x14ac:dyDescent="0.35">
      <c r="A38" s="36" t="s">
        <v>27</v>
      </c>
      <c r="B38" s="33"/>
      <c r="C38" s="33"/>
      <c r="D38" s="33"/>
      <c r="E38" s="33"/>
      <c r="F38" s="33"/>
      <c r="G38" s="28">
        <v>2065</v>
      </c>
      <c r="H38" s="28">
        <v>2154.5</v>
      </c>
      <c r="I38" s="28">
        <v>2117.7600000000002</v>
      </c>
      <c r="J38" s="33"/>
      <c r="K38" s="33"/>
      <c r="L38" s="33"/>
      <c r="M38" s="33"/>
      <c r="N38" s="12">
        <v>2112.42</v>
      </c>
      <c r="O38" s="12">
        <f>SUM(Table6[[#This Row],[2007]:[2018]])</f>
        <v>6337.26</v>
      </c>
      <c r="P38" s="32">
        <v>42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</row>
    <row r="39" spans="1:48" ht="14.5" hidden="1" customHeight="1" x14ac:dyDescent="0.35">
      <c r="A39" s="36" t="s">
        <v>25</v>
      </c>
      <c r="B39" s="33"/>
      <c r="C39" s="31">
        <v>0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12">
        <v>0</v>
      </c>
      <c r="O39" s="12">
        <f>SUM(Table6[[#This Row],[2007]:[2017]])</f>
        <v>0</v>
      </c>
      <c r="P39" s="32">
        <v>14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</row>
    <row r="40" spans="1:48" x14ac:dyDescent="0.3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46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</row>
    <row r="41" spans="1:48" x14ac:dyDescent="0.35">
      <c r="A41" s="64" t="s">
        <v>3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46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</row>
    <row r="42" spans="1:48" x14ac:dyDescent="0.35">
      <c r="A42" s="13" t="s">
        <v>0</v>
      </c>
      <c r="B42" s="27" t="s">
        <v>33</v>
      </c>
      <c r="C42" s="27" t="s">
        <v>34</v>
      </c>
      <c r="D42" s="27" t="s">
        <v>35</v>
      </c>
      <c r="E42" s="27" t="s">
        <v>36</v>
      </c>
      <c r="F42" s="27" t="s">
        <v>37</v>
      </c>
      <c r="G42" s="27" t="s">
        <v>38</v>
      </c>
      <c r="H42" s="27" t="s">
        <v>39</v>
      </c>
      <c r="I42" s="27" t="s">
        <v>40</v>
      </c>
      <c r="J42" s="27" t="s">
        <v>41</v>
      </c>
      <c r="K42" s="27" t="s">
        <v>42</v>
      </c>
      <c r="L42" s="27" t="s">
        <v>78</v>
      </c>
      <c r="M42" s="27" t="s">
        <v>137</v>
      </c>
      <c r="N42" s="15" t="s">
        <v>17</v>
      </c>
      <c r="O42" s="15" t="s">
        <v>73</v>
      </c>
      <c r="P42" s="2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</row>
    <row r="43" spans="1:48" x14ac:dyDescent="0.35">
      <c r="A43" s="25" t="s">
        <v>16</v>
      </c>
      <c r="B43" s="26">
        <v>138.78571428571428</v>
      </c>
      <c r="C43" s="26">
        <v>144.42857142857142</v>
      </c>
      <c r="D43" s="38">
        <v>175.14285714285714</v>
      </c>
      <c r="E43" s="26">
        <v>163.60714285714286</v>
      </c>
      <c r="F43" s="26">
        <v>184.53571428571428</v>
      </c>
      <c r="G43" s="26">
        <v>178.42857142857142</v>
      </c>
      <c r="H43" s="39">
        <v>194.32142857142858</v>
      </c>
      <c r="I43" s="39">
        <v>198.76428571428571</v>
      </c>
      <c r="J43" s="26">
        <v>188.66714285714286</v>
      </c>
      <c r="K43" s="26">
        <v>173.28142857142856</v>
      </c>
      <c r="L43" s="39">
        <v>191.45142857142858</v>
      </c>
      <c r="M43" s="60"/>
      <c r="N43" s="40">
        <v>175.58311688311687</v>
      </c>
      <c r="O43" s="32">
        <v>154</v>
      </c>
      <c r="P43" s="26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</row>
    <row r="44" spans="1:48" x14ac:dyDescent="0.35">
      <c r="A44" s="25" t="s">
        <v>22</v>
      </c>
      <c r="B44" s="26"/>
      <c r="C44" s="26"/>
      <c r="D44" s="26"/>
      <c r="E44" s="26"/>
      <c r="F44" s="26"/>
      <c r="G44" s="26">
        <v>156.21428571428572</v>
      </c>
      <c r="H44" s="26">
        <v>172.71428571428572</v>
      </c>
      <c r="I44" s="26">
        <v>174.45857142857145</v>
      </c>
      <c r="J44" s="38">
        <v>190.51571428571427</v>
      </c>
      <c r="K44" s="39">
        <v>182.54999999999998</v>
      </c>
      <c r="L44" s="26">
        <v>176.89857142857142</v>
      </c>
      <c r="M44" s="26"/>
      <c r="N44" s="40">
        <v>175.55857142857144</v>
      </c>
      <c r="O44" s="32">
        <v>84</v>
      </c>
      <c r="P44" s="26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</row>
    <row r="45" spans="1:48" x14ac:dyDescent="0.35">
      <c r="A45" s="25" t="s">
        <v>23</v>
      </c>
      <c r="B45" s="26"/>
      <c r="C45" s="26"/>
      <c r="D45" s="26">
        <v>141.35714285714286</v>
      </c>
      <c r="E45" s="26">
        <v>155.71428571428572</v>
      </c>
      <c r="F45" s="26">
        <v>185.71428571428572</v>
      </c>
      <c r="G45" s="38">
        <v>187.42857142857142</v>
      </c>
      <c r="H45" s="26">
        <v>184.25</v>
      </c>
      <c r="I45" s="26">
        <v>185.87142857142857</v>
      </c>
      <c r="J45" s="26">
        <v>167.69428571428571</v>
      </c>
      <c r="K45" s="26">
        <v>172.12285714285713</v>
      </c>
      <c r="L45" s="26">
        <v>162.43571428571428</v>
      </c>
      <c r="M45" s="26"/>
      <c r="N45" s="40">
        <v>171.39873015873016</v>
      </c>
      <c r="O45" s="32">
        <v>126</v>
      </c>
      <c r="P45" s="26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</row>
    <row r="46" spans="1:48" x14ac:dyDescent="0.35">
      <c r="A46" s="25" t="s">
        <v>4</v>
      </c>
      <c r="B46" s="38">
        <v>170.67857142857142</v>
      </c>
      <c r="C46" s="39">
        <v>158.78571428571399</v>
      </c>
      <c r="D46" s="26">
        <v>175.03571428571428</v>
      </c>
      <c r="E46" s="26">
        <v>168.03571428571428</v>
      </c>
      <c r="F46" s="38">
        <v>207.35714285714286</v>
      </c>
      <c r="G46" s="26">
        <v>163.14285714285714</v>
      </c>
      <c r="H46" s="26">
        <v>163.14285714285714</v>
      </c>
      <c r="I46" s="26">
        <v>155.06714285714287</v>
      </c>
      <c r="J46" s="26">
        <v>166.73571428571429</v>
      </c>
      <c r="K46" s="26">
        <v>166.68571428571428</v>
      </c>
      <c r="L46" s="26">
        <v>165.30142857142854</v>
      </c>
      <c r="M46" s="26"/>
      <c r="N46" s="40">
        <v>169.08805194805194</v>
      </c>
      <c r="O46" s="32">
        <v>154</v>
      </c>
      <c r="P46" s="26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</row>
    <row r="47" spans="1:48" x14ac:dyDescent="0.35">
      <c r="A47" s="25" t="s">
        <v>13</v>
      </c>
      <c r="B47" s="26">
        <v>152.42857142857142</v>
      </c>
      <c r="C47" s="26">
        <v>137.60714285714286</v>
      </c>
      <c r="D47" s="26">
        <v>156.39285714285714</v>
      </c>
      <c r="E47" s="39">
        <v>185.57142857142858</v>
      </c>
      <c r="F47" s="26">
        <v>183.57142857142858</v>
      </c>
      <c r="G47" s="26">
        <v>170.03571428571428</v>
      </c>
      <c r="H47" s="26">
        <v>167.21428571428572</v>
      </c>
      <c r="I47" s="26">
        <v>173.79</v>
      </c>
      <c r="J47" s="41">
        <v>184.85</v>
      </c>
      <c r="K47" s="26">
        <v>171.25571428571428</v>
      </c>
      <c r="L47" s="26">
        <v>149.50571428571428</v>
      </c>
      <c r="M47" s="26"/>
      <c r="N47" s="40">
        <v>166.56571428571431</v>
      </c>
      <c r="O47" s="32">
        <v>154</v>
      </c>
      <c r="P47" s="26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</row>
    <row r="48" spans="1:48" x14ac:dyDescent="0.35">
      <c r="A48" s="25" t="s">
        <v>20</v>
      </c>
      <c r="B48" s="26"/>
      <c r="C48" s="26">
        <v>143.10714285714286</v>
      </c>
      <c r="D48" s="41">
        <v>171.57142857142858</v>
      </c>
      <c r="E48" s="26">
        <v>161.89285714285714</v>
      </c>
      <c r="F48" s="41">
        <v>200.89285714285714</v>
      </c>
      <c r="G48" s="26">
        <v>170.42857142857142</v>
      </c>
      <c r="H48" s="26">
        <v>169.64285714285714</v>
      </c>
      <c r="I48" s="26">
        <v>176.57571428571427</v>
      </c>
      <c r="J48" s="26">
        <v>168.75428571428571</v>
      </c>
      <c r="K48" s="26">
        <v>147.29142857142855</v>
      </c>
      <c r="L48" s="26">
        <v>153.94571428571427</v>
      </c>
      <c r="M48" s="26"/>
      <c r="N48" s="40">
        <v>166.41028571428572</v>
      </c>
      <c r="O48" s="32">
        <v>140</v>
      </c>
      <c r="P48" s="26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</row>
    <row r="49" spans="1:48" x14ac:dyDescent="0.35">
      <c r="A49" s="25" t="s">
        <v>19</v>
      </c>
      <c r="B49" s="26"/>
      <c r="C49" s="26"/>
      <c r="D49" s="26"/>
      <c r="E49" s="26"/>
      <c r="F49" s="26"/>
      <c r="G49" s="26"/>
      <c r="H49" s="26"/>
      <c r="I49" s="26"/>
      <c r="J49" s="26">
        <v>158.3857142857143</v>
      </c>
      <c r="K49" s="26">
        <v>167.54428571428571</v>
      </c>
      <c r="L49" s="26">
        <v>167.45000000000002</v>
      </c>
      <c r="M49" s="26"/>
      <c r="N49" s="40">
        <v>164.46</v>
      </c>
      <c r="O49" s="32">
        <v>42</v>
      </c>
      <c r="P49" s="26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</row>
    <row r="50" spans="1:48" x14ac:dyDescent="0.35">
      <c r="A50" s="25" t="s">
        <v>14</v>
      </c>
      <c r="B50" s="26">
        <v>148.82142857142858</v>
      </c>
      <c r="C50" s="26">
        <v>145.85714285714286</v>
      </c>
      <c r="D50" s="26">
        <v>162.78571428571428</v>
      </c>
      <c r="E50" s="26">
        <v>164.35714285714286</v>
      </c>
      <c r="F50" s="26">
        <v>200.71428571428572</v>
      </c>
      <c r="G50" s="41">
        <v>179.42857142857142</v>
      </c>
      <c r="H50" s="26">
        <v>153.82142857142858</v>
      </c>
      <c r="I50" s="26">
        <v>159.64000000000001</v>
      </c>
      <c r="J50" s="26">
        <v>142.56285714285715</v>
      </c>
      <c r="K50" s="26">
        <v>140.93285714285713</v>
      </c>
      <c r="L50" s="26">
        <v>156.66285714285715</v>
      </c>
      <c r="M50" s="26"/>
      <c r="N50" s="40">
        <v>159.59857142857143</v>
      </c>
      <c r="O50" s="32">
        <v>154</v>
      </c>
      <c r="P50" s="26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</row>
    <row r="51" spans="1:48" x14ac:dyDescent="0.35">
      <c r="A51" s="36" t="s">
        <v>12</v>
      </c>
      <c r="B51" s="41">
        <v>162.35714285714286</v>
      </c>
      <c r="C51" s="26">
        <v>156.28571428571428</v>
      </c>
      <c r="D51" s="26">
        <v>146.96428571428572</v>
      </c>
      <c r="E51" s="26">
        <v>161.89285714285714</v>
      </c>
      <c r="F51" s="26">
        <v>167.46428571428572</v>
      </c>
      <c r="G51" s="26">
        <v>171.28571428571428</v>
      </c>
      <c r="H51" s="26">
        <v>147.75</v>
      </c>
      <c r="I51" s="26"/>
      <c r="J51" s="26"/>
      <c r="K51" s="26"/>
      <c r="L51" s="26"/>
      <c r="M51" s="26"/>
      <c r="N51" s="40">
        <v>159.14285714285714</v>
      </c>
      <c r="O51" s="32">
        <v>98</v>
      </c>
      <c r="P51" s="26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</row>
    <row r="52" spans="1:48" x14ac:dyDescent="0.35">
      <c r="A52" s="25" t="s">
        <v>24</v>
      </c>
      <c r="B52" s="26"/>
      <c r="C52" s="26"/>
      <c r="D52" s="26"/>
      <c r="E52" s="26"/>
      <c r="F52" s="26"/>
      <c r="G52" s="26"/>
      <c r="H52" s="26"/>
      <c r="I52" s="26">
        <v>156.34285714285716</v>
      </c>
      <c r="J52" s="26">
        <v>172.78571428571428</v>
      </c>
      <c r="K52" s="26">
        <v>143.80571428571429</v>
      </c>
      <c r="L52" s="26">
        <v>155.53285714285715</v>
      </c>
      <c r="M52" s="26"/>
      <c r="N52" s="40">
        <v>157.11678571428573</v>
      </c>
      <c r="O52" s="32">
        <v>56</v>
      </c>
      <c r="P52" s="26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</row>
    <row r="53" spans="1:48" hidden="1" x14ac:dyDescent="0.35">
      <c r="A53" s="36" t="s">
        <v>6</v>
      </c>
      <c r="B53" s="26">
        <v>154.60714285714286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40">
        <v>154.61000000000001</v>
      </c>
      <c r="O53" s="32">
        <v>14</v>
      </c>
      <c r="P53" s="26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</row>
    <row r="54" spans="1:48" x14ac:dyDescent="0.35">
      <c r="A54" s="36" t="s">
        <v>26</v>
      </c>
      <c r="B54" s="26"/>
      <c r="C54" s="26">
        <v>150.25</v>
      </c>
      <c r="D54" s="26">
        <v>171.96428571428572</v>
      </c>
      <c r="E54" s="26">
        <v>146.78571428571428</v>
      </c>
      <c r="F54" s="26">
        <v>144.07142857142858</v>
      </c>
      <c r="G54" s="26"/>
      <c r="H54" s="26"/>
      <c r="I54" s="26"/>
      <c r="J54" s="26"/>
      <c r="K54" s="26"/>
      <c r="L54" s="26"/>
      <c r="M54" s="26"/>
      <c r="N54" s="40">
        <v>153.27000000000001</v>
      </c>
      <c r="O54" s="32">
        <v>56</v>
      </c>
      <c r="P54" s="26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</row>
    <row r="55" spans="1:48" x14ac:dyDescent="0.35">
      <c r="A55" s="25" t="s">
        <v>21</v>
      </c>
      <c r="B55" s="26"/>
      <c r="C55" s="26">
        <v>147.57142857142858</v>
      </c>
      <c r="D55" s="26">
        <v>150.46428571428572</v>
      </c>
      <c r="E55" s="26">
        <v>154.42857142857142</v>
      </c>
      <c r="F55" s="26">
        <v>141.5</v>
      </c>
      <c r="G55" s="26">
        <v>140.67857142857142</v>
      </c>
      <c r="H55" s="26">
        <v>152.39285714285714</v>
      </c>
      <c r="I55" s="26">
        <v>159.84571428571431</v>
      </c>
      <c r="J55" s="26">
        <v>162.48857142857145</v>
      </c>
      <c r="K55" s="26">
        <v>159.18714285714285</v>
      </c>
      <c r="L55" s="26">
        <v>146.1357142857143</v>
      </c>
      <c r="M55" s="26"/>
      <c r="N55" s="40">
        <v>151.46928571428572</v>
      </c>
      <c r="O55" s="32">
        <v>140</v>
      </c>
      <c r="P55" s="26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</row>
    <row r="56" spans="1:48" x14ac:dyDescent="0.35">
      <c r="A56" s="36" t="s">
        <v>27</v>
      </c>
      <c r="B56" s="26"/>
      <c r="C56" s="26"/>
      <c r="D56" s="26"/>
      <c r="E56" s="26"/>
      <c r="F56" s="26"/>
      <c r="G56" s="26">
        <v>147.5</v>
      </c>
      <c r="H56" s="26">
        <v>153.89285714285714</v>
      </c>
      <c r="I56" s="26">
        <v>151.26857142857145</v>
      </c>
      <c r="J56" s="26"/>
      <c r="K56" s="26"/>
      <c r="L56" s="26"/>
      <c r="M56" s="26"/>
      <c r="N56" s="40">
        <v>150.88999999999999</v>
      </c>
      <c r="O56" s="32">
        <v>42</v>
      </c>
      <c r="P56" s="26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</row>
    <row r="57" spans="1:48" hidden="1" x14ac:dyDescent="0.35">
      <c r="A57" s="36" t="s">
        <v>5</v>
      </c>
      <c r="B57" s="26">
        <v>148.42857142857142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40">
        <v>148.42857142857142</v>
      </c>
      <c r="O57" s="32">
        <v>14</v>
      </c>
      <c r="P57" s="26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</row>
    <row r="58" spans="1:48" x14ac:dyDescent="0.35">
      <c r="A58" s="36" t="s">
        <v>15</v>
      </c>
      <c r="B58" s="26">
        <v>146.42857142857142</v>
      </c>
      <c r="C58" s="26">
        <v>141.53571428571428</v>
      </c>
      <c r="D58" s="26">
        <v>139.21428571428572</v>
      </c>
      <c r="E58" s="26">
        <v>137</v>
      </c>
      <c r="F58" s="26">
        <v>161.21428571428572</v>
      </c>
      <c r="G58" s="26"/>
      <c r="H58" s="26"/>
      <c r="I58" s="26"/>
      <c r="J58" s="26"/>
      <c r="K58" s="26"/>
      <c r="L58" s="26"/>
      <c r="M58" s="26"/>
      <c r="N58" s="40">
        <v>145.07857142857142</v>
      </c>
      <c r="O58" s="32">
        <v>70</v>
      </c>
      <c r="P58" s="26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</row>
    <row r="59" spans="1:48" hidden="1" x14ac:dyDescent="0.35">
      <c r="A59" s="36" t="s">
        <v>25</v>
      </c>
      <c r="B59" s="26"/>
      <c r="C59" s="26">
        <v>0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40">
        <v>0</v>
      </c>
      <c r="O59" s="32">
        <v>14</v>
      </c>
      <c r="P59" s="26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</row>
    <row r="60" spans="1:48" x14ac:dyDescent="0.3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46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</row>
    <row r="61" spans="1:48" x14ac:dyDescent="0.35">
      <c r="A61" s="42" t="s">
        <v>79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46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</row>
    <row r="62" spans="1:48" x14ac:dyDescent="0.35">
      <c r="A62" s="43" t="s">
        <v>80</v>
      </c>
      <c r="B62" s="44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46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</row>
    <row r="63" spans="1:48" x14ac:dyDescent="0.35">
      <c r="A63" s="45" t="s">
        <v>81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</row>
    <row r="64" spans="1:48" x14ac:dyDescent="0.35">
      <c r="A64" s="46"/>
      <c r="B64" s="46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</row>
    <row r="65" spans="1:15" x14ac:dyDescent="0.35">
      <c r="A65" s="46"/>
      <c r="B65" s="46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</row>
    <row r="66" spans="1:15" x14ac:dyDescent="0.35">
      <c r="A66" s="46"/>
      <c r="B66" s="4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</row>
    <row r="67" spans="1:15" x14ac:dyDescent="0.35">
      <c r="A67" s="46"/>
      <c r="B67" s="4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</row>
  </sheetData>
  <sheetProtection algorithmName="SHA-512" hashValue="Mqzf6KCgn6RYEM8xxch5Y5JCgs4s1rIilkpHf/IxCAzJhgodwoYmCByz7/UsO53dxYSzuRT8Obi3BakFrL7TJA==" saltValue="T5lWb+CGtKgXaVmHOaipyg==" spinCount="100000" sheet="1" objects="1" scenarios="1"/>
  <mergeCells count="3">
    <mergeCell ref="A1:P1"/>
    <mergeCell ref="A21:P21"/>
    <mergeCell ref="A41:O41"/>
  </mergeCells>
  <pageMargins left="0.7" right="0.7" top="0.75" bottom="0.75" header="0.3" footer="0.3"/>
  <pageSetup orientation="portrait" r:id="rId1"/>
  <ignoredErrors>
    <ignoredError sqref="M20" twoDigitTextYear="1"/>
  </ignoredErrors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zoomScaleNormal="100" workbookViewId="0">
      <pane xSplit="1" topLeftCell="B1" activePane="topRight" state="frozen"/>
      <selection pane="topRight" activeCell="P60" sqref="P60"/>
    </sheetView>
  </sheetViews>
  <sheetFormatPr defaultRowHeight="14.5" x14ac:dyDescent="0.35"/>
  <cols>
    <col min="1" max="1" width="19.26953125" bestFit="1" customWidth="1"/>
    <col min="2" max="13" width="7.08984375" bestFit="1" customWidth="1"/>
    <col min="14" max="14" width="12.08984375" bestFit="1" customWidth="1"/>
    <col min="15" max="15" width="22.26953125" bestFit="1" customWidth="1"/>
    <col min="16" max="16" width="22.6328125" bestFit="1" customWidth="1"/>
    <col min="17" max="17" width="21.54296875" bestFit="1" customWidth="1"/>
    <col min="18" max="18" width="18.26953125" bestFit="1" customWidth="1"/>
  </cols>
  <sheetData>
    <row r="1" spans="1:20" x14ac:dyDescent="0.35">
      <c r="A1" s="65" t="s">
        <v>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20" x14ac:dyDescent="0.35">
      <c r="A2" s="15" t="s">
        <v>0</v>
      </c>
      <c r="B2" s="27" t="s">
        <v>33</v>
      </c>
      <c r="C2" s="27" t="s">
        <v>34</v>
      </c>
      <c r="D2" s="27" t="s">
        <v>35</v>
      </c>
      <c r="E2" s="27" t="s">
        <v>36</v>
      </c>
      <c r="F2" s="27" t="s">
        <v>37</v>
      </c>
      <c r="G2" s="27" t="s">
        <v>38</v>
      </c>
      <c r="H2" s="27" t="s">
        <v>39</v>
      </c>
      <c r="I2" s="27" t="s">
        <v>40</v>
      </c>
      <c r="J2" s="27" t="s">
        <v>41</v>
      </c>
      <c r="K2" s="27" t="s">
        <v>42</v>
      </c>
      <c r="L2" s="27" t="s">
        <v>78</v>
      </c>
      <c r="M2" s="27" t="s">
        <v>137</v>
      </c>
      <c r="N2" s="15" t="s">
        <v>17</v>
      </c>
      <c r="O2" s="15" t="s">
        <v>71</v>
      </c>
      <c r="P2" s="15" t="s">
        <v>67</v>
      </c>
      <c r="Q2" s="15" t="s">
        <v>70</v>
      </c>
      <c r="R2" s="15" t="s">
        <v>69</v>
      </c>
      <c r="S2" s="27"/>
      <c r="T2" s="15"/>
    </row>
    <row r="3" spans="1:20" x14ac:dyDescent="0.35">
      <c r="A3" s="25" t="s">
        <v>20</v>
      </c>
      <c r="B3" s="16" t="s">
        <v>28</v>
      </c>
      <c r="C3" s="16" t="s">
        <v>28</v>
      </c>
      <c r="D3" s="16" t="s">
        <v>60</v>
      </c>
      <c r="E3" s="16" t="s">
        <v>56</v>
      </c>
      <c r="F3" s="16" t="s">
        <v>60</v>
      </c>
      <c r="G3" s="16" t="s">
        <v>58</v>
      </c>
      <c r="H3" s="16" t="s">
        <v>56</v>
      </c>
      <c r="I3" s="16" t="s">
        <v>56</v>
      </c>
      <c r="J3" s="16" t="s">
        <v>57</v>
      </c>
      <c r="K3" s="16" t="s">
        <v>28</v>
      </c>
      <c r="L3" s="16" t="s">
        <v>57</v>
      </c>
      <c r="M3" s="16"/>
      <c r="N3" s="20" t="s">
        <v>101</v>
      </c>
      <c r="O3" s="21">
        <v>0.625</v>
      </c>
      <c r="P3" s="22">
        <v>8</v>
      </c>
      <c r="Q3" s="22">
        <v>5</v>
      </c>
      <c r="R3" s="22">
        <v>2</v>
      </c>
      <c r="S3" s="22"/>
      <c r="T3" s="20"/>
    </row>
    <row r="4" spans="1:20" x14ac:dyDescent="0.35">
      <c r="A4" s="25" t="s">
        <v>16</v>
      </c>
      <c r="B4" s="16" t="s">
        <v>28</v>
      </c>
      <c r="C4" s="16" t="s">
        <v>28</v>
      </c>
      <c r="D4" s="16" t="s">
        <v>56</v>
      </c>
      <c r="E4" s="16" t="s">
        <v>28</v>
      </c>
      <c r="F4" s="16" t="s">
        <v>56</v>
      </c>
      <c r="G4" s="16" t="s">
        <v>57</v>
      </c>
      <c r="H4" s="16" t="s">
        <v>59</v>
      </c>
      <c r="I4" s="16" t="s">
        <v>60</v>
      </c>
      <c r="J4" s="16" t="s">
        <v>56</v>
      </c>
      <c r="K4" s="16" t="s">
        <v>56</v>
      </c>
      <c r="L4" s="16" t="s">
        <v>59</v>
      </c>
      <c r="M4" s="16"/>
      <c r="N4" s="20" t="s">
        <v>100</v>
      </c>
      <c r="O4" s="21">
        <v>0.61499999999999999</v>
      </c>
      <c r="P4" s="22">
        <v>8</v>
      </c>
      <c r="Q4" s="22">
        <v>3</v>
      </c>
      <c r="R4" s="22">
        <v>3</v>
      </c>
      <c r="S4" s="22"/>
      <c r="T4" s="20"/>
    </row>
    <row r="5" spans="1:20" x14ac:dyDescent="0.35">
      <c r="A5" s="25" t="s">
        <v>13</v>
      </c>
      <c r="B5" s="16" t="s">
        <v>58</v>
      </c>
      <c r="C5" s="16" t="s">
        <v>28</v>
      </c>
      <c r="D5" s="16" t="s">
        <v>56</v>
      </c>
      <c r="E5" s="16" t="s">
        <v>59</v>
      </c>
      <c r="F5" s="16" t="s">
        <v>58</v>
      </c>
      <c r="G5" s="16" t="s">
        <v>56</v>
      </c>
      <c r="H5" s="16" t="s">
        <v>56</v>
      </c>
      <c r="I5" s="16" t="s">
        <v>57</v>
      </c>
      <c r="J5" s="16" t="s">
        <v>59</v>
      </c>
      <c r="K5" s="16" t="s">
        <v>58</v>
      </c>
      <c r="L5" s="16" t="s">
        <v>28</v>
      </c>
      <c r="M5" s="16"/>
      <c r="N5" s="20" t="s">
        <v>63</v>
      </c>
      <c r="O5" s="21">
        <v>0.61099999999999999</v>
      </c>
      <c r="P5" s="22">
        <v>9</v>
      </c>
      <c r="Q5" s="22">
        <v>5</v>
      </c>
      <c r="R5" s="22">
        <v>2</v>
      </c>
      <c r="S5" s="22"/>
      <c r="T5" s="20"/>
    </row>
    <row r="6" spans="1:20" hidden="1" x14ac:dyDescent="0.35">
      <c r="A6" s="25" t="s">
        <v>19</v>
      </c>
      <c r="B6" s="24" t="s">
        <v>28</v>
      </c>
      <c r="C6" s="24" t="s">
        <v>28</v>
      </c>
      <c r="D6" s="24" t="s">
        <v>28</v>
      </c>
      <c r="E6" s="24" t="s">
        <v>28</v>
      </c>
      <c r="F6" s="24" t="s">
        <v>28</v>
      </c>
      <c r="G6" s="24" t="s">
        <v>28</v>
      </c>
      <c r="H6" s="24" t="s">
        <v>28</v>
      </c>
      <c r="I6" s="24" t="s">
        <v>28</v>
      </c>
      <c r="J6" s="24" t="s">
        <v>28</v>
      </c>
      <c r="K6" s="24" t="s">
        <v>56</v>
      </c>
      <c r="L6" s="24" t="s">
        <v>28</v>
      </c>
      <c r="M6" s="24"/>
      <c r="N6" s="22" t="s">
        <v>56</v>
      </c>
      <c r="O6" s="21">
        <v>0</v>
      </c>
      <c r="P6" s="22">
        <v>1</v>
      </c>
      <c r="Q6" s="22">
        <v>0</v>
      </c>
      <c r="R6" s="22">
        <v>0</v>
      </c>
      <c r="S6" s="22"/>
      <c r="T6" s="20"/>
    </row>
    <row r="7" spans="1:20" x14ac:dyDescent="0.35">
      <c r="A7" s="25" t="s">
        <v>22</v>
      </c>
      <c r="B7" s="16" t="s">
        <v>28</v>
      </c>
      <c r="C7" s="16" t="s">
        <v>28</v>
      </c>
      <c r="D7" s="16" t="s">
        <v>28</v>
      </c>
      <c r="E7" s="16" t="s">
        <v>28</v>
      </c>
      <c r="F7" s="16" t="s">
        <v>28</v>
      </c>
      <c r="G7" s="16" t="s">
        <v>28</v>
      </c>
      <c r="H7" s="16" t="s">
        <v>56</v>
      </c>
      <c r="I7" s="16" t="s">
        <v>56</v>
      </c>
      <c r="J7" s="16" t="s">
        <v>57</v>
      </c>
      <c r="K7" s="16" t="s">
        <v>60</v>
      </c>
      <c r="L7" s="16" t="s">
        <v>57</v>
      </c>
      <c r="M7" s="16"/>
      <c r="N7" s="20" t="s">
        <v>99</v>
      </c>
      <c r="O7" s="21">
        <v>0.55600000000000005</v>
      </c>
      <c r="P7" s="22">
        <v>5</v>
      </c>
      <c r="Q7" s="22">
        <v>1</v>
      </c>
      <c r="R7" s="22">
        <v>1</v>
      </c>
      <c r="S7" s="22"/>
      <c r="T7" s="20"/>
    </row>
    <row r="8" spans="1:20" x14ac:dyDescent="0.35">
      <c r="A8" s="36" t="s">
        <v>12</v>
      </c>
      <c r="B8" s="16" t="s">
        <v>59</v>
      </c>
      <c r="C8" s="16" t="s">
        <v>56</v>
      </c>
      <c r="D8" s="16" t="s">
        <v>28</v>
      </c>
      <c r="E8" s="16" t="s">
        <v>57</v>
      </c>
      <c r="F8" s="16" t="s">
        <v>28</v>
      </c>
      <c r="G8" s="16" t="s">
        <v>56</v>
      </c>
      <c r="H8" s="16" t="s">
        <v>28</v>
      </c>
      <c r="I8" s="16" t="s">
        <v>28</v>
      </c>
      <c r="J8" s="16" t="s">
        <v>28</v>
      </c>
      <c r="K8" s="16" t="s">
        <v>28</v>
      </c>
      <c r="L8" s="16" t="s">
        <v>28</v>
      </c>
      <c r="M8" s="16"/>
      <c r="N8" s="20" t="s">
        <v>66</v>
      </c>
      <c r="O8" s="21">
        <v>0.5</v>
      </c>
      <c r="P8" s="22">
        <v>4</v>
      </c>
      <c r="Q8" s="22">
        <v>1</v>
      </c>
      <c r="R8" s="22">
        <v>1</v>
      </c>
      <c r="S8" s="22"/>
      <c r="T8" s="20"/>
    </row>
    <row r="9" spans="1:20" x14ac:dyDescent="0.35">
      <c r="A9" s="25" t="s">
        <v>14</v>
      </c>
      <c r="B9" s="16" t="s">
        <v>57</v>
      </c>
      <c r="C9" s="16" t="s">
        <v>56</v>
      </c>
      <c r="D9" s="16" t="s">
        <v>57</v>
      </c>
      <c r="E9" s="16" t="s">
        <v>28</v>
      </c>
      <c r="F9" s="16" t="s">
        <v>56</v>
      </c>
      <c r="G9" s="16" t="s">
        <v>59</v>
      </c>
      <c r="H9" s="16" t="s">
        <v>28</v>
      </c>
      <c r="I9" s="16" t="s">
        <v>57</v>
      </c>
      <c r="J9" s="16" t="s">
        <v>28</v>
      </c>
      <c r="K9" s="16" t="s">
        <v>28</v>
      </c>
      <c r="L9" s="16" t="s">
        <v>56</v>
      </c>
      <c r="M9" s="16"/>
      <c r="N9" s="20" t="s">
        <v>97</v>
      </c>
      <c r="O9" s="21">
        <v>0.45500000000000002</v>
      </c>
      <c r="P9" s="22">
        <v>7</v>
      </c>
      <c r="Q9" s="22">
        <v>2</v>
      </c>
      <c r="R9" s="22">
        <v>1</v>
      </c>
      <c r="S9" s="22"/>
      <c r="T9" s="20"/>
    </row>
    <row r="10" spans="1:20" x14ac:dyDescent="0.35">
      <c r="A10" s="25" t="s">
        <v>23</v>
      </c>
      <c r="B10" s="16" t="s">
        <v>28</v>
      </c>
      <c r="C10" s="16" t="s">
        <v>28</v>
      </c>
      <c r="D10" s="16" t="s">
        <v>28</v>
      </c>
      <c r="E10" s="16" t="s">
        <v>58</v>
      </c>
      <c r="F10" s="16" t="s">
        <v>56</v>
      </c>
      <c r="G10" s="16" t="s">
        <v>56</v>
      </c>
      <c r="H10" s="16" t="s">
        <v>57</v>
      </c>
      <c r="I10" s="16" t="s">
        <v>56</v>
      </c>
      <c r="J10" s="16" t="s">
        <v>28</v>
      </c>
      <c r="K10" s="16" t="s">
        <v>56</v>
      </c>
      <c r="L10" s="16" t="s">
        <v>57</v>
      </c>
      <c r="M10" s="16"/>
      <c r="N10" s="20" t="s">
        <v>98</v>
      </c>
      <c r="O10" s="21">
        <v>0.36399999999999999</v>
      </c>
      <c r="P10" s="22">
        <v>7</v>
      </c>
      <c r="Q10" s="22">
        <v>1</v>
      </c>
      <c r="R10" s="22">
        <v>0</v>
      </c>
      <c r="S10" s="22"/>
      <c r="T10" s="20"/>
    </row>
    <row r="11" spans="1:20" hidden="1" x14ac:dyDescent="0.35">
      <c r="A11" s="36" t="s">
        <v>27</v>
      </c>
      <c r="B11" s="24" t="s">
        <v>28</v>
      </c>
      <c r="C11" s="24" t="s">
        <v>28</v>
      </c>
      <c r="D11" s="24" t="s">
        <v>28</v>
      </c>
      <c r="E11" s="24" t="s">
        <v>28</v>
      </c>
      <c r="F11" s="24" t="s">
        <v>28</v>
      </c>
      <c r="G11" s="24" t="s">
        <v>28</v>
      </c>
      <c r="H11" s="24" t="s">
        <v>58</v>
      </c>
      <c r="I11" s="24" t="s">
        <v>28</v>
      </c>
      <c r="J11" s="24" t="s">
        <v>28</v>
      </c>
      <c r="K11" s="24" t="s">
        <v>28</v>
      </c>
      <c r="L11" s="24" t="s">
        <v>28</v>
      </c>
      <c r="M11" s="24"/>
      <c r="N11" s="22" t="s">
        <v>58</v>
      </c>
      <c r="O11" s="21">
        <v>0.66700000000000004</v>
      </c>
      <c r="P11" s="22">
        <v>1</v>
      </c>
      <c r="Q11" s="22">
        <v>1</v>
      </c>
      <c r="R11" s="22">
        <v>0</v>
      </c>
      <c r="S11" s="22"/>
      <c r="T11" s="20"/>
    </row>
    <row r="12" spans="1:20" hidden="1" x14ac:dyDescent="0.35">
      <c r="A12" s="36" t="s">
        <v>25</v>
      </c>
      <c r="B12" s="24" t="s">
        <v>28</v>
      </c>
      <c r="C12" s="24" t="s">
        <v>28</v>
      </c>
      <c r="D12" s="24" t="s">
        <v>28</v>
      </c>
      <c r="E12" s="24" t="s">
        <v>28</v>
      </c>
      <c r="F12" s="24" t="s">
        <v>28</v>
      </c>
      <c r="G12" s="24" t="s">
        <v>28</v>
      </c>
      <c r="H12" s="24" t="s">
        <v>28</v>
      </c>
      <c r="I12" s="24" t="s">
        <v>28</v>
      </c>
      <c r="J12" s="24" t="s">
        <v>28</v>
      </c>
      <c r="K12" s="24" t="s">
        <v>28</v>
      </c>
      <c r="L12" s="24" t="s">
        <v>28</v>
      </c>
      <c r="M12" s="24"/>
      <c r="N12" s="22" t="s">
        <v>28</v>
      </c>
      <c r="O12" s="21" t="s">
        <v>28</v>
      </c>
      <c r="P12" s="22">
        <v>0</v>
      </c>
      <c r="Q12" s="22">
        <v>0</v>
      </c>
      <c r="R12" s="22">
        <v>0</v>
      </c>
      <c r="S12" s="22"/>
      <c r="T12" s="20"/>
    </row>
    <row r="13" spans="1:20" x14ac:dyDescent="0.35">
      <c r="A13" s="36" t="s">
        <v>15</v>
      </c>
      <c r="B13" s="16" t="s">
        <v>56</v>
      </c>
      <c r="C13" s="16" t="s">
        <v>57</v>
      </c>
      <c r="D13" s="16" t="s">
        <v>28</v>
      </c>
      <c r="E13" s="16" t="s">
        <v>28</v>
      </c>
      <c r="F13" s="16" t="s">
        <v>28</v>
      </c>
      <c r="G13" s="16" t="s">
        <v>28</v>
      </c>
      <c r="H13" s="16" t="s">
        <v>28</v>
      </c>
      <c r="I13" s="16" t="s">
        <v>28</v>
      </c>
      <c r="J13" s="16" t="s">
        <v>28</v>
      </c>
      <c r="K13" s="16" t="s">
        <v>28</v>
      </c>
      <c r="L13" s="16" t="s">
        <v>28</v>
      </c>
      <c r="M13" s="16"/>
      <c r="N13" s="20" t="s">
        <v>61</v>
      </c>
      <c r="O13" s="21">
        <v>0.33300000000000002</v>
      </c>
      <c r="P13" s="22">
        <v>2</v>
      </c>
      <c r="Q13" s="22">
        <v>0</v>
      </c>
      <c r="R13" s="22">
        <v>0</v>
      </c>
      <c r="S13" s="22"/>
      <c r="T13" s="20"/>
    </row>
    <row r="14" spans="1:20" hidden="1" x14ac:dyDescent="0.35">
      <c r="A14" s="36" t="s">
        <v>5</v>
      </c>
      <c r="B14" s="24" t="s">
        <v>56</v>
      </c>
      <c r="C14" s="24" t="s">
        <v>28</v>
      </c>
      <c r="D14" s="24" t="s">
        <v>28</v>
      </c>
      <c r="E14" s="24" t="s">
        <v>28</v>
      </c>
      <c r="F14" s="24" t="s">
        <v>28</v>
      </c>
      <c r="G14" s="24" t="s">
        <v>28</v>
      </c>
      <c r="H14" s="24" t="s">
        <v>28</v>
      </c>
      <c r="I14" s="24" t="s">
        <v>28</v>
      </c>
      <c r="J14" s="24" t="s">
        <v>28</v>
      </c>
      <c r="K14" s="24" t="s">
        <v>28</v>
      </c>
      <c r="L14" s="24" t="s">
        <v>28</v>
      </c>
      <c r="M14" s="24"/>
      <c r="N14" s="22" t="s">
        <v>56</v>
      </c>
      <c r="O14" s="21">
        <v>0</v>
      </c>
      <c r="P14" s="22">
        <v>1</v>
      </c>
      <c r="Q14" s="22">
        <v>0</v>
      </c>
      <c r="R14" s="22">
        <v>0</v>
      </c>
      <c r="S14" s="22"/>
      <c r="T14" s="20"/>
    </row>
    <row r="15" spans="1:20" x14ac:dyDescent="0.35">
      <c r="A15" s="25" t="s">
        <v>4</v>
      </c>
      <c r="B15" s="16" t="s">
        <v>56</v>
      </c>
      <c r="C15" s="16" t="s">
        <v>59</v>
      </c>
      <c r="D15" s="16" t="s">
        <v>57</v>
      </c>
      <c r="E15" s="16" t="s">
        <v>56</v>
      </c>
      <c r="F15" s="16" t="s">
        <v>56</v>
      </c>
      <c r="G15" s="16" t="s">
        <v>28</v>
      </c>
      <c r="H15" s="16" t="s">
        <v>28</v>
      </c>
      <c r="I15" s="16" t="s">
        <v>28</v>
      </c>
      <c r="J15" s="16" t="s">
        <v>28</v>
      </c>
      <c r="K15" s="16" t="s">
        <v>56</v>
      </c>
      <c r="L15" s="16" t="s">
        <v>56</v>
      </c>
      <c r="M15" s="16"/>
      <c r="N15" s="20" t="s">
        <v>65</v>
      </c>
      <c r="O15" s="21">
        <v>0.33300000000000002</v>
      </c>
      <c r="P15" s="22">
        <v>7</v>
      </c>
      <c r="Q15" s="22">
        <v>2</v>
      </c>
      <c r="R15" s="22">
        <v>1</v>
      </c>
      <c r="S15" s="22"/>
      <c r="T15" s="20"/>
    </row>
    <row r="16" spans="1:20" hidden="1" x14ac:dyDescent="0.35">
      <c r="A16" s="36" t="s">
        <v>6</v>
      </c>
      <c r="B16" s="24" t="s">
        <v>28</v>
      </c>
      <c r="C16" s="24" t="s">
        <v>28</v>
      </c>
      <c r="D16" s="24" t="s">
        <v>28</v>
      </c>
      <c r="E16" s="24" t="s">
        <v>28</v>
      </c>
      <c r="F16" s="24" t="s">
        <v>28</v>
      </c>
      <c r="G16" s="24" t="s">
        <v>28</v>
      </c>
      <c r="H16" s="24" t="s">
        <v>28</v>
      </c>
      <c r="I16" s="24" t="s">
        <v>28</v>
      </c>
      <c r="J16" s="24" t="s">
        <v>28</v>
      </c>
      <c r="K16" s="24" t="s">
        <v>28</v>
      </c>
      <c r="L16" s="24" t="s">
        <v>28</v>
      </c>
      <c r="M16" s="24"/>
      <c r="N16" s="22" t="s">
        <v>28</v>
      </c>
      <c r="O16" s="21" t="s">
        <v>28</v>
      </c>
      <c r="P16" s="22">
        <v>0</v>
      </c>
      <c r="Q16" s="22">
        <v>0</v>
      </c>
      <c r="R16" s="22">
        <v>0</v>
      </c>
      <c r="S16" s="22"/>
      <c r="T16" s="20"/>
    </row>
    <row r="17" spans="1:20" x14ac:dyDescent="0.35">
      <c r="A17" s="36" t="s">
        <v>26</v>
      </c>
      <c r="B17" s="16" t="s">
        <v>28</v>
      </c>
      <c r="C17" s="16" t="s">
        <v>57</v>
      </c>
      <c r="D17" s="16" t="s">
        <v>56</v>
      </c>
      <c r="E17" s="16" t="s">
        <v>28</v>
      </c>
      <c r="F17" s="16" t="s">
        <v>28</v>
      </c>
      <c r="G17" s="16" t="s">
        <v>28</v>
      </c>
      <c r="H17" s="16" t="s">
        <v>28</v>
      </c>
      <c r="I17" s="16" t="s">
        <v>28</v>
      </c>
      <c r="J17" s="16" t="s">
        <v>28</v>
      </c>
      <c r="K17" s="16" t="s">
        <v>28</v>
      </c>
      <c r="L17" s="16" t="s">
        <v>28</v>
      </c>
      <c r="M17" s="16"/>
      <c r="N17" s="20" t="s">
        <v>61</v>
      </c>
      <c r="O17" s="21">
        <v>0.33300000000000002</v>
      </c>
      <c r="P17" s="22">
        <v>2</v>
      </c>
      <c r="Q17" s="22">
        <v>0</v>
      </c>
      <c r="R17" s="22">
        <v>0</v>
      </c>
      <c r="S17" s="22"/>
      <c r="T17" s="20"/>
    </row>
    <row r="18" spans="1:20" hidden="1" x14ac:dyDescent="0.35">
      <c r="A18" s="25" t="s">
        <v>24</v>
      </c>
      <c r="B18" s="24" t="s">
        <v>28</v>
      </c>
      <c r="C18" s="24" t="s">
        <v>28</v>
      </c>
      <c r="D18" s="24" t="s">
        <v>28</v>
      </c>
      <c r="E18" s="24" t="s">
        <v>28</v>
      </c>
      <c r="F18" s="24" t="s">
        <v>28</v>
      </c>
      <c r="G18" s="24" t="s">
        <v>28</v>
      </c>
      <c r="H18" s="24" t="s">
        <v>28</v>
      </c>
      <c r="I18" s="24" t="s">
        <v>28</v>
      </c>
      <c r="J18" s="24" t="s">
        <v>57</v>
      </c>
      <c r="K18" s="24" t="s">
        <v>28</v>
      </c>
      <c r="L18" s="24" t="s">
        <v>28</v>
      </c>
      <c r="M18" s="24"/>
      <c r="N18" s="22" t="s">
        <v>57</v>
      </c>
      <c r="O18" s="21">
        <v>0.5</v>
      </c>
      <c r="P18" s="22">
        <v>1</v>
      </c>
      <c r="Q18" s="22">
        <v>0</v>
      </c>
      <c r="R18" s="22">
        <v>0</v>
      </c>
      <c r="S18" s="22"/>
      <c r="T18" s="20"/>
    </row>
    <row r="19" spans="1:20" x14ac:dyDescent="0.35">
      <c r="A19" s="25" t="s">
        <v>21</v>
      </c>
      <c r="B19" s="16" t="s">
        <v>28</v>
      </c>
      <c r="C19" s="16" t="s">
        <v>57</v>
      </c>
      <c r="D19" s="16" t="s">
        <v>28</v>
      </c>
      <c r="E19" s="16" t="s">
        <v>56</v>
      </c>
      <c r="F19" s="16" t="s">
        <v>28</v>
      </c>
      <c r="G19" s="16" t="s">
        <v>28</v>
      </c>
      <c r="H19" s="16" t="s">
        <v>28</v>
      </c>
      <c r="I19" s="16" t="s">
        <v>28</v>
      </c>
      <c r="J19" s="16" t="s">
        <v>56</v>
      </c>
      <c r="K19" s="16" t="s">
        <v>28</v>
      </c>
      <c r="L19" s="16" t="s">
        <v>28</v>
      </c>
      <c r="M19" s="16"/>
      <c r="N19" s="20" t="s">
        <v>62</v>
      </c>
      <c r="O19" s="21">
        <v>0.25</v>
      </c>
      <c r="P19" s="22">
        <v>3</v>
      </c>
      <c r="Q19" s="22">
        <v>1</v>
      </c>
      <c r="R19" s="22">
        <v>0</v>
      </c>
      <c r="S19" s="22"/>
      <c r="T19" s="20"/>
    </row>
    <row r="20" spans="1:20" x14ac:dyDescent="0.3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</row>
    <row r="21" spans="1:20" x14ac:dyDescent="0.35">
      <c r="A21" s="66" t="s">
        <v>76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37"/>
    </row>
    <row r="22" spans="1:20" x14ac:dyDescent="0.35">
      <c r="A22" s="15" t="s">
        <v>0</v>
      </c>
      <c r="B22" s="27" t="s">
        <v>33</v>
      </c>
      <c r="C22" s="27" t="s">
        <v>34</v>
      </c>
      <c r="D22" s="27" t="s">
        <v>35</v>
      </c>
      <c r="E22" s="27" t="s">
        <v>36</v>
      </c>
      <c r="F22" s="27" t="s">
        <v>37</v>
      </c>
      <c r="G22" s="27" t="s">
        <v>38</v>
      </c>
      <c r="H22" s="27" t="s">
        <v>39</v>
      </c>
      <c r="I22" s="27" t="s">
        <v>40</v>
      </c>
      <c r="J22" s="27" t="s">
        <v>41</v>
      </c>
      <c r="K22" s="27" t="s">
        <v>42</v>
      </c>
      <c r="L22" s="27" t="s">
        <v>78</v>
      </c>
      <c r="M22" s="27" t="s">
        <v>137</v>
      </c>
      <c r="N22" s="15" t="s">
        <v>77</v>
      </c>
      <c r="O22" s="15" t="s">
        <v>74</v>
      </c>
      <c r="P22" s="15" t="s">
        <v>67</v>
      </c>
      <c r="Q22" s="15" t="s">
        <v>73</v>
      </c>
      <c r="R22" s="27"/>
      <c r="S22" s="37"/>
    </row>
    <row r="23" spans="1:20" x14ac:dyDescent="0.35">
      <c r="A23" s="25" t="s">
        <v>13</v>
      </c>
      <c r="B23" s="26">
        <v>426</v>
      </c>
      <c r="C23" s="26"/>
      <c r="D23" s="26">
        <v>172.5</v>
      </c>
      <c r="E23" s="26">
        <v>355.5</v>
      </c>
      <c r="F23" s="26">
        <v>594.5</v>
      </c>
      <c r="G23" s="26">
        <v>210</v>
      </c>
      <c r="H23" s="26">
        <v>157.5</v>
      </c>
      <c r="I23" s="26">
        <v>324.06</v>
      </c>
      <c r="J23" s="26">
        <v>373.14</v>
      </c>
      <c r="K23" s="26">
        <v>541.72</v>
      </c>
      <c r="L23" s="26"/>
      <c r="M23" s="26"/>
      <c r="N23" s="12">
        <v>350.54666666666668</v>
      </c>
      <c r="O23" s="12">
        <f>SUM(Table7[[#This Row],[2007]:[2018]])</f>
        <v>3154.92</v>
      </c>
      <c r="P23" s="48">
        <v>9</v>
      </c>
      <c r="Q23" s="49">
        <v>18</v>
      </c>
      <c r="R23" s="49"/>
      <c r="S23" s="37"/>
    </row>
    <row r="24" spans="1:20" x14ac:dyDescent="0.35">
      <c r="A24" s="25" t="s">
        <v>20</v>
      </c>
      <c r="B24" s="26"/>
      <c r="C24" s="26"/>
      <c r="D24" s="26">
        <v>582</v>
      </c>
      <c r="E24" s="26">
        <v>160.5</v>
      </c>
      <c r="F24" s="26">
        <v>662.5</v>
      </c>
      <c r="G24" s="26">
        <v>538</v>
      </c>
      <c r="H24" s="26">
        <v>107</v>
      </c>
      <c r="I24" s="26">
        <v>147.22</v>
      </c>
      <c r="J24" s="26">
        <v>322.83999999999997</v>
      </c>
      <c r="K24" s="26"/>
      <c r="L24" s="26">
        <v>383.48</v>
      </c>
      <c r="M24" s="26"/>
      <c r="N24" s="12">
        <v>362.94200000000001</v>
      </c>
      <c r="O24" s="12">
        <f>SUM(Table7[[#This Row],[2007]:[2018]])</f>
        <v>2903.54</v>
      </c>
      <c r="P24" s="48">
        <v>8</v>
      </c>
      <c r="Q24" s="49">
        <v>16</v>
      </c>
      <c r="R24" s="49"/>
      <c r="S24" s="37"/>
    </row>
    <row r="25" spans="1:20" x14ac:dyDescent="0.35">
      <c r="A25" s="25" t="s">
        <v>16</v>
      </c>
      <c r="B25" s="26"/>
      <c r="C25" s="26"/>
      <c r="D25" s="26">
        <v>131.5</v>
      </c>
      <c r="E25" s="26"/>
      <c r="F25" s="26">
        <v>179</v>
      </c>
      <c r="G25" s="26">
        <v>373.5</v>
      </c>
      <c r="H25" s="26">
        <v>355</v>
      </c>
      <c r="I25" s="26">
        <v>576.46</v>
      </c>
      <c r="J25" s="26">
        <v>212.04</v>
      </c>
      <c r="K25" s="26">
        <v>189.72</v>
      </c>
      <c r="L25" s="26">
        <v>439.74</v>
      </c>
      <c r="M25" s="26"/>
      <c r="N25" s="12">
        <v>307.12</v>
      </c>
      <c r="O25" s="12">
        <f>SUM(Table7[[#This Row],[2007]:[2018]])</f>
        <v>2456.96</v>
      </c>
      <c r="P25" s="48">
        <v>8</v>
      </c>
      <c r="Q25" s="49">
        <v>13</v>
      </c>
      <c r="R25" s="49"/>
      <c r="S25" s="37"/>
    </row>
    <row r="26" spans="1:20" hidden="1" x14ac:dyDescent="0.35">
      <c r="A26" s="25" t="s">
        <v>24</v>
      </c>
      <c r="B26" s="26"/>
      <c r="C26" s="26"/>
      <c r="D26" s="26"/>
      <c r="E26" s="26"/>
      <c r="F26" s="26"/>
      <c r="G26" s="26"/>
      <c r="H26" s="26"/>
      <c r="I26" s="26"/>
      <c r="J26" s="26">
        <v>332.16</v>
      </c>
      <c r="K26" s="26"/>
      <c r="L26" s="26"/>
      <c r="M26" s="26"/>
      <c r="N26" s="12">
        <v>332.16</v>
      </c>
      <c r="O26" s="12">
        <f>SUM(Table7[[#This Row],[2007]:[2018]])</f>
        <v>332.16</v>
      </c>
      <c r="P26" s="48">
        <v>1</v>
      </c>
      <c r="Q26" s="49">
        <v>2</v>
      </c>
      <c r="R26" s="49"/>
      <c r="S26" s="37"/>
    </row>
    <row r="27" spans="1:20" x14ac:dyDescent="0.35">
      <c r="A27" s="25" t="s">
        <v>23</v>
      </c>
      <c r="B27" s="26"/>
      <c r="C27" s="26"/>
      <c r="D27" s="26"/>
      <c r="E27" s="26">
        <v>532</v>
      </c>
      <c r="F27" s="26">
        <v>176.5</v>
      </c>
      <c r="G27" s="26">
        <v>156.5</v>
      </c>
      <c r="H27" s="26">
        <v>375.5</v>
      </c>
      <c r="I27" s="26">
        <v>146.22</v>
      </c>
      <c r="J27" s="26"/>
      <c r="K27" s="26">
        <v>176.42</v>
      </c>
      <c r="L27" s="26">
        <v>369.62</v>
      </c>
      <c r="M27" s="26"/>
      <c r="N27" s="12">
        <v>276.108</v>
      </c>
      <c r="O27" s="12">
        <f>SUM(Table7[[#This Row],[2007]:[2018]])</f>
        <v>1932.7600000000002</v>
      </c>
      <c r="P27" s="48">
        <v>7</v>
      </c>
      <c r="Q27" s="49">
        <v>11</v>
      </c>
      <c r="R27" s="49"/>
      <c r="S27" s="37"/>
    </row>
    <row r="28" spans="1:20" x14ac:dyDescent="0.35">
      <c r="A28" s="25" t="s">
        <v>14</v>
      </c>
      <c r="B28" s="26">
        <v>284.5</v>
      </c>
      <c r="C28" s="26">
        <v>145.5</v>
      </c>
      <c r="D28" s="26">
        <v>364.5</v>
      </c>
      <c r="E28" s="26"/>
      <c r="F28" s="26">
        <v>175.5</v>
      </c>
      <c r="G28" s="26">
        <v>413.5</v>
      </c>
      <c r="H28" s="26"/>
      <c r="I28" s="26">
        <v>330.86</v>
      </c>
      <c r="J28" s="26"/>
      <c r="K28" s="26"/>
      <c r="L28" s="26">
        <v>163.68</v>
      </c>
      <c r="M28" s="26"/>
      <c r="N28" s="12">
        <v>268.29000000000002</v>
      </c>
      <c r="O28" s="12">
        <f>SUM(Table7[[#This Row],[2007]:[2018]])</f>
        <v>1878.0400000000002</v>
      </c>
      <c r="P28" s="48">
        <v>7</v>
      </c>
      <c r="Q28" s="49">
        <v>11</v>
      </c>
      <c r="R28" s="49"/>
      <c r="S28" s="37"/>
    </row>
    <row r="29" spans="1:20" x14ac:dyDescent="0.35">
      <c r="A29" s="25" t="s">
        <v>22</v>
      </c>
      <c r="B29" s="26"/>
      <c r="C29" s="26"/>
      <c r="D29" s="26"/>
      <c r="E29" s="26"/>
      <c r="F29" s="26"/>
      <c r="G29" s="26"/>
      <c r="H29" s="26">
        <v>160.5</v>
      </c>
      <c r="I29" s="26">
        <v>180.74</v>
      </c>
      <c r="J29" s="26">
        <v>410.8</v>
      </c>
      <c r="K29" s="26">
        <v>559.82000000000005</v>
      </c>
      <c r="L29" s="26">
        <v>351.66</v>
      </c>
      <c r="M29" s="26"/>
      <c r="N29" s="12">
        <v>332.70400000000001</v>
      </c>
      <c r="O29" s="12">
        <f>SUM(Table7[[#This Row],[2007]:[2018]])</f>
        <v>1663.5200000000002</v>
      </c>
      <c r="P29" s="48">
        <v>5</v>
      </c>
      <c r="Q29" s="49">
        <v>9</v>
      </c>
      <c r="R29" s="49"/>
      <c r="S29" s="37"/>
    </row>
    <row r="30" spans="1:20" x14ac:dyDescent="0.35">
      <c r="A30" s="25" t="s">
        <v>4</v>
      </c>
      <c r="B30" s="26">
        <v>120.5</v>
      </c>
      <c r="C30" s="26">
        <v>386.5</v>
      </c>
      <c r="D30" s="26">
        <v>373.5</v>
      </c>
      <c r="E30" s="26">
        <v>180.5</v>
      </c>
      <c r="F30" s="26">
        <v>211</v>
      </c>
      <c r="G30" s="26"/>
      <c r="H30" s="26"/>
      <c r="I30" s="26"/>
      <c r="J30" s="26"/>
      <c r="K30" s="26">
        <v>134</v>
      </c>
      <c r="L30" s="26">
        <v>191.64</v>
      </c>
      <c r="M30" s="26"/>
      <c r="N30" s="12">
        <v>228.23</v>
      </c>
      <c r="O30" s="12">
        <f>SUM(Table7[[#This Row],[2007]:[2018]])</f>
        <v>1597.6399999999999</v>
      </c>
      <c r="P30" s="48">
        <v>7</v>
      </c>
      <c r="Q30" s="49">
        <v>9</v>
      </c>
      <c r="R30" s="49"/>
      <c r="S30" s="37"/>
    </row>
    <row r="31" spans="1:20" x14ac:dyDescent="0.35">
      <c r="A31" s="36" t="s">
        <v>12</v>
      </c>
      <c r="B31" s="26">
        <v>297.5</v>
      </c>
      <c r="C31" s="26">
        <v>107.5</v>
      </c>
      <c r="D31" s="26"/>
      <c r="E31" s="26">
        <v>298</v>
      </c>
      <c r="F31" s="26"/>
      <c r="G31" s="26">
        <v>151.5</v>
      </c>
      <c r="H31" s="26"/>
      <c r="I31" s="26"/>
      <c r="J31" s="26"/>
      <c r="K31" s="26"/>
      <c r="L31" s="26"/>
      <c r="M31" s="26"/>
      <c r="N31" s="12">
        <v>213.625</v>
      </c>
      <c r="O31" s="12">
        <f>SUM(Table7[[#This Row],[2007]:[2018]])</f>
        <v>854.5</v>
      </c>
      <c r="P31" s="48">
        <v>4</v>
      </c>
      <c r="Q31" s="49">
        <v>6</v>
      </c>
      <c r="R31" s="49"/>
      <c r="S31" s="37"/>
    </row>
    <row r="32" spans="1:20" hidden="1" x14ac:dyDescent="0.35">
      <c r="A32" s="36" t="s">
        <v>25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12"/>
      <c r="O32" s="12">
        <f>SUM(Table7[[#This Row],[2007]:[2018]])</f>
        <v>0</v>
      </c>
      <c r="P32" s="48">
        <v>0</v>
      </c>
      <c r="Q32" s="49">
        <v>0</v>
      </c>
      <c r="R32" s="49"/>
      <c r="S32" s="37"/>
    </row>
    <row r="33" spans="1:19" x14ac:dyDescent="0.35">
      <c r="A33" s="25" t="s">
        <v>21</v>
      </c>
      <c r="B33" s="26"/>
      <c r="C33" s="26">
        <v>288</v>
      </c>
      <c r="D33" s="26"/>
      <c r="E33" s="26">
        <v>135</v>
      </c>
      <c r="F33" s="26"/>
      <c r="G33" s="26"/>
      <c r="H33" s="26"/>
      <c r="I33" s="26"/>
      <c r="J33" s="26">
        <v>196.12</v>
      </c>
      <c r="K33" s="26"/>
      <c r="L33" s="26"/>
      <c r="M33" s="26"/>
      <c r="N33" s="12">
        <v>206.37333333333333</v>
      </c>
      <c r="O33" s="12">
        <f>SUM(Table7[[#This Row],[2007]:[2018]])</f>
        <v>619.12</v>
      </c>
      <c r="P33" s="48">
        <v>3</v>
      </c>
      <c r="Q33" s="49">
        <v>4</v>
      </c>
      <c r="R33" s="49"/>
      <c r="S33" s="37"/>
    </row>
    <row r="34" spans="1:19" x14ac:dyDescent="0.35">
      <c r="A34" s="36" t="s">
        <v>27</v>
      </c>
      <c r="B34" s="26"/>
      <c r="C34" s="26"/>
      <c r="D34" s="26"/>
      <c r="E34" s="26"/>
      <c r="F34" s="26"/>
      <c r="G34" s="26"/>
      <c r="H34" s="26">
        <v>475.5</v>
      </c>
      <c r="I34" s="26"/>
      <c r="J34" s="26"/>
      <c r="K34" s="26"/>
      <c r="L34" s="26"/>
      <c r="M34" s="26"/>
      <c r="N34" s="12">
        <v>475.5</v>
      </c>
      <c r="O34" s="12">
        <f>SUM(Table7[[#This Row],[2007]:[2018]])</f>
        <v>475.5</v>
      </c>
      <c r="P34" s="48">
        <v>1</v>
      </c>
      <c r="Q34" s="49">
        <v>3</v>
      </c>
      <c r="R34" s="49"/>
      <c r="S34" s="37"/>
    </row>
    <row r="35" spans="1:19" x14ac:dyDescent="0.35">
      <c r="A35" s="36" t="s">
        <v>26</v>
      </c>
      <c r="B35" s="26"/>
      <c r="C35" s="26">
        <v>273</v>
      </c>
      <c r="D35" s="26">
        <v>153.5</v>
      </c>
      <c r="E35" s="26"/>
      <c r="F35" s="26"/>
      <c r="G35" s="26"/>
      <c r="H35" s="26"/>
      <c r="I35" s="26"/>
      <c r="J35" s="26"/>
      <c r="K35" s="26"/>
      <c r="L35" s="26"/>
      <c r="M35" s="26"/>
      <c r="N35" s="12">
        <v>213.25</v>
      </c>
      <c r="O35" s="12">
        <f>SUM(Table7[[#This Row],[2007]:[2018]])</f>
        <v>426.5</v>
      </c>
      <c r="P35" s="48">
        <v>2</v>
      </c>
      <c r="Q35" s="49">
        <v>3</v>
      </c>
      <c r="R35" s="49"/>
      <c r="S35" s="37"/>
    </row>
    <row r="36" spans="1:19" hidden="1" x14ac:dyDescent="0.35">
      <c r="A36" s="36" t="s">
        <v>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12"/>
      <c r="O36" s="12">
        <f>SUM(Table7[[#This Row],[2007]:[2018]])</f>
        <v>0</v>
      </c>
      <c r="P36" s="48">
        <v>0</v>
      </c>
      <c r="Q36" s="49">
        <v>0</v>
      </c>
      <c r="R36" s="49"/>
      <c r="S36" s="37"/>
    </row>
    <row r="37" spans="1:19" x14ac:dyDescent="0.35">
      <c r="A37" s="36" t="s">
        <v>15</v>
      </c>
      <c r="B37" s="26">
        <v>117</v>
      </c>
      <c r="C37" s="26">
        <v>291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12">
        <v>204</v>
      </c>
      <c r="O37" s="12">
        <f>SUM(Table7[[#This Row],[2007]:[2018]])</f>
        <v>408</v>
      </c>
      <c r="P37" s="48">
        <v>2</v>
      </c>
      <c r="Q37" s="49">
        <v>3</v>
      </c>
      <c r="R37" s="49"/>
      <c r="S37" s="37"/>
    </row>
    <row r="38" spans="1:19" hidden="1" x14ac:dyDescent="0.35">
      <c r="A38" s="25" t="s">
        <v>19</v>
      </c>
      <c r="B38" s="26"/>
      <c r="C38" s="26"/>
      <c r="D38" s="26"/>
      <c r="E38" s="26"/>
      <c r="F38" s="26"/>
      <c r="G38" s="26"/>
      <c r="H38" s="26"/>
      <c r="I38" s="26"/>
      <c r="J38" s="26"/>
      <c r="K38" s="26">
        <v>164.44</v>
      </c>
      <c r="L38" s="26"/>
      <c r="M38" s="26"/>
      <c r="N38" s="12">
        <v>164.44</v>
      </c>
      <c r="O38" s="12">
        <f>SUM(Table7[[#This Row],[2007]:[2018]])</f>
        <v>164.44</v>
      </c>
      <c r="P38" s="48">
        <v>1</v>
      </c>
      <c r="Q38" s="49">
        <v>1</v>
      </c>
      <c r="R38" s="49"/>
      <c r="S38" s="37"/>
    </row>
    <row r="39" spans="1:19" hidden="1" x14ac:dyDescent="0.35">
      <c r="A39" s="36" t="s">
        <v>5</v>
      </c>
      <c r="B39" s="26">
        <v>106.5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12">
        <v>106.5</v>
      </c>
      <c r="O39" s="12">
        <f>SUM(Table7[[#This Row],[2007]:[2018]])</f>
        <v>106.5</v>
      </c>
      <c r="P39" s="48">
        <v>1</v>
      </c>
      <c r="Q39" s="49">
        <v>1</v>
      </c>
      <c r="R39" s="49"/>
      <c r="S39" s="37"/>
    </row>
    <row r="40" spans="1:19" x14ac:dyDescent="0.3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</row>
    <row r="41" spans="1:19" x14ac:dyDescent="0.35">
      <c r="A41" s="66" t="s">
        <v>32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37"/>
      <c r="Q41" s="37"/>
      <c r="R41" s="37"/>
    </row>
    <row r="42" spans="1:19" x14ac:dyDescent="0.35">
      <c r="A42" s="15" t="s">
        <v>0</v>
      </c>
      <c r="B42" s="27" t="s">
        <v>33</v>
      </c>
      <c r="C42" s="27" t="s">
        <v>34</v>
      </c>
      <c r="D42" s="27" t="s">
        <v>35</v>
      </c>
      <c r="E42" s="27" t="s">
        <v>36</v>
      </c>
      <c r="F42" s="27" t="s">
        <v>37</v>
      </c>
      <c r="G42" s="27" t="s">
        <v>38</v>
      </c>
      <c r="H42" s="27" t="s">
        <v>39</v>
      </c>
      <c r="I42" s="27" t="s">
        <v>40</v>
      </c>
      <c r="J42" s="27" t="s">
        <v>41</v>
      </c>
      <c r="K42" s="27" t="s">
        <v>42</v>
      </c>
      <c r="L42" s="27" t="s">
        <v>78</v>
      </c>
      <c r="M42" s="27" t="s">
        <v>137</v>
      </c>
      <c r="N42" s="15" t="s">
        <v>77</v>
      </c>
      <c r="O42" s="15" t="s">
        <v>73</v>
      </c>
      <c r="P42" s="37"/>
      <c r="Q42" s="37"/>
      <c r="R42" s="37"/>
      <c r="S42" s="37"/>
    </row>
    <row r="43" spans="1:19" x14ac:dyDescent="0.35">
      <c r="A43" s="25" t="s">
        <v>16</v>
      </c>
      <c r="B43" s="26"/>
      <c r="C43" s="26"/>
      <c r="D43" s="26">
        <v>131.5</v>
      </c>
      <c r="E43" s="26"/>
      <c r="F43" s="26">
        <v>179</v>
      </c>
      <c r="G43" s="26">
        <v>186.75</v>
      </c>
      <c r="H43" s="26">
        <v>177.5</v>
      </c>
      <c r="I43" s="26">
        <v>192.15</v>
      </c>
      <c r="J43" s="26">
        <v>212.04</v>
      </c>
      <c r="K43" s="26">
        <v>189.72</v>
      </c>
      <c r="L43" s="26">
        <v>219.87</v>
      </c>
      <c r="M43" s="26"/>
      <c r="N43" s="40">
        <v>188.99600000000001</v>
      </c>
      <c r="O43" s="49">
        <v>13</v>
      </c>
      <c r="P43" s="37"/>
      <c r="Q43" s="37"/>
      <c r="R43" s="37"/>
      <c r="S43" s="37"/>
    </row>
    <row r="44" spans="1:19" x14ac:dyDescent="0.35">
      <c r="A44" s="25" t="s">
        <v>22</v>
      </c>
      <c r="B44" s="26"/>
      <c r="C44" s="26"/>
      <c r="D44" s="26"/>
      <c r="E44" s="26"/>
      <c r="F44" s="26"/>
      <c r="G44" s="26"/>
      <c r="H44" s="26">
        <v>160.5</v>
      </c>
      <c r="I44" s="26">
        <v>180.74</v>
      </c>
      <c r="J44" s="26">
        <v>205.4</v>
      </c>
      <c r="K44" s="26">
        <v>186.61</v>
      </c>
      <c r="L44" s="26">
        <v>175.83</v>
      </c>
      <c r="M44" s="26"/>
      <c r="N44" s="40">
        <v>184.84</v>
      </c>
      <c r="O44" s="49">
        <v>9</v>
      </c>
      <c r="P44" s="37"/>
      <c r="Q44" s="37"/>
      <c r="R44" s="37"/>
      <c r="S44" s="37"/>
    </row>
    <row r="45" spans="1:19" x14ac:dyDescent="0.35">
      <c r="A45" s="25" t="s">
        <v>20</v>
      </c>
      <c r="B45" s="26"/>
      <c r="C45" s="26"/>
      <c r="D45" s="26">
        <v>194</v>
      </c>
      <c r="E45" s="26">
        <v>160.5</v>
      </c>
      <c r="F45" s="26">
        <v>220.83</v>
      </c>
      <c r="G45" s="26">
        <v>179.33</v>
      </c>
      <c r="H45" s="26">
        <v>107</v>
      </c>
      <c r="I45" s="26">
        <v>147.22</v>
      </c>
      <c r="J45" s="26">
        <v>161.41999999999999</v>
      </c>
      <c r="K45" s="26"/>
      <c r="L45" s="26">
        <v>191.74</v>
      </c>
      <c r="M45" s="26"/>
      <c r="N45" s="40">
        <v>181.471</v>
      </c>
      <c r="O45" s="49">
        <v>16</v>
      </c>
      <c r="P45" s="37"/>
      <c r="Q45" s="37"/>
      <c r="R45" s="37"/>
      <c r="S45" s="37"/>
    </row>
    <row r="46" spans="1:19" x14ac:dyDescent="0.35">
      <c r="A46" s="25" t="s">
        <v>4</v>
      </c>
      <c r="B46" s="26">
        <v>120.5</v>
      </c>
      <c r="C46" s="26">
        <v>193.25</v>
      </c>
      <c r="D46" s="26">
        <v>186.75</v>
      </c>
      <c r="E46" s="26">
        <v>180.5</v>
      </c>
      <c r="F46" s="26">
        <v>211</v>
      </c>
      <c r="G46" s="26"/>
      <c r="H46" s="26"/>
      <c r="I46" s="26"/>
      <c r="J46" s="26"/>
      <c r="K46" s="26">
        <v>134</v>
      </c>
      <c r="L46" s="26">
        <v>191.64</v>
      </c>
      <c r="M46" s="26"/>
      <c r="N46" s="40">
        <v>177.52</v>
      </c>
      <c r="O46" s="49">
        <v>9</v>
      </c>
      <c r="P46" s="37"/>
      <c r="Q46" s="37"/>
      <c r="R46" s="37"/>
      <c r="S46" s="37"/>
    </row>
    <row r="47" spans="1:19" x14ac:dyDescent="0.35">
      <c r="A47" s="25" t="s">
        <v>23</v>
      </c>
      <c r="B47" s="26"/>
      <c r="C47" s="26"/>
      <c r="D47" s="26"/>
      <c r="E47" s="26">
        <v>177.33</v>
      </c>
      <c r="F47" s="26">
        <v>176.5</v>
      </c>
      <c r="G47" s="26">
        <v>156.5</v>
      </c>
      <c r="H47" s="26">
        <v>187.75</v>
      </c>
      <c r="I47" s="26">
        <v>146.22</v>
      </c>
      <c r="J47" s="26"/>
      <c r="K47" s="26">
        <v>176.42</v>
      </c>
      <c r="L47" s="26">
        <v>184.81</v>
      </c>
      <c r="M47" s="26"/>
      <c r="N47" s="40">
        <v>175.70500000000001</v>
      </c>
      <c r="O47" s="49">
        <v>11</v>
      </c>
      <c r="P47" s="37"/>
      <c r="Q47" s="37"/>
      <c r="R47" s="37"/>
      <c r="S47" s="37"/>
    </row>
    <row r="48" spans="1:19" x14ac:dyDescent="0.35">
      <c r="A48" s="25" t="s">
        <v>13</v>
      </c>
      <c r="B48" s="26">
        <v>151.33000000000001</v>
      </c>
      <c r="C48" s="26"/>
      <c r="D48" s="26">
        <v>172.5</v>
      </c>
      <c r="E48" s="26">
        <v>177.75</v>
      </c>
      <c r="F48" s="26">
        <v>198.16</v>
      </c>
      <c r="G48" s="26">
        <v>210</v>
      </c>
      <c r="H48" s="26">
        <v>157.5</v>
      </c>
      <c r="I48" s="26">
        <v>162.03</v>
      </c>
      <c r="J48" s="26">
        <v>186.57</v>
      </c>
      <c r="K48" s="26">
        <v>180.57</v>
      </c>
      <c r="L48" s="26"/>
      <c r="M48" s="26"/>
      <c r="N48" s="40">
        <v>175.27333333333334</v>
      </c>
      <c r="O48" s="49">
        <v>18</v>
      </c>
      <c r="P48" s="37"/>
      <c r="Q48" s="37"/>
      <c r="R48" s="37"/>
      <c r="S48" s="37"/>
    </row>
    <row r="49" spans="1:19" x14ac:dyDescent="0.35">
      <c r="A49" s="25" t="s">
        <v>14</v>
      </c>
      <c r="B49" s="26">
        <v>142.25</v>
      </c>
      <c r="C49" s="26">
        <v>145.5</v>
      </c>
      <c r="D49" s="26">
        <v>182.25</v>
      </c>
      <c r="E49" s="26"/>
      <c r="F49" s="26">
        <v>175.5</v>
      </c>
      <c r="G49" s="26">
        <v>206.75</v>
      </c>
      <c r="H49" s="26"/>
      <c r="I49" s="26">
        <v>165.43</v>
      </c>
      <c r="J49" s="26"/>
      <c r="K49" s="26"/>
      <c r="L49" s="26">
        <v>163.68</v>
      </c>
      <c r="M49" s="26"/>
      <c r="N49" s="40">
        <v>170.73</v>
      </c>
      <c r="O49" s="49">
        <v>11</v>
      </c>
      <c r="P49" s="37"/>
      <c r="Q49" s="37"/>
      <c r="R49" s="37"/>
      <c r="S49" s="37"/>
    </row>
    <row r="50" spans="1:19" hidden="1" x14ac:dyDescent="0.35">
      <c r="A50" s="25" t="s">
        <v>24</v>
      </c>
      <c r="B50" s="26"/>
      <c r="C50" s="26"/>
      <c r="D50" s="26"/>
      <c r="E50" s="26"/>
      <c r="F50" s="26"/>
      <c r="G50" s="26"/>
      <c r="H50" s="26"/>
      <c r="I50" s="26"/>
      <c r="J50" s="26">
        <v>166.08</v>
      </c>
      <c r="K50" s="26"/>
      <c r="L50" s="26"/>
      <c r="M50" s="26"/>
      <c r="N50" s="40">
        <v>166.08</v>
      </c>
      <c r="O50" s="49">
        <v>2</v>
      </c>
      <c r="P50" s="37"/>
      <c r="Q50" s="37"/>
      <c r="R50" s="37"/>
      <c r="S50" s="37"/>
    </row>
    <row r="51" spans="1:19" hidden="1" x14ac:dyDescent="0.35">
      <c r="A51" s="25" t="s">
        <v>19</v>
      </c>
      <c r="B51" s="26"/>
      <c r="C51" s="26"/>
      <c r="D51" s="26"/>
      <c r="E51" s="26"/>
      <c r="F51" s="26"/>
      <c r="G51" s="26"/>
      <c r="H51" s="26"/>
      <c r="I51" s="26"/>
      <c r="J51" s="26"/>
      <c r="K51" s="26">
        <v>164.44</v>
      </c>
      <c r="L51" s="26"/>
      <c r="M51" s="26"/>
      <c r="N51" s="40">
        <v>164.44</v>
      </c>
      <c r="O51" s="49">
        <v>1</v>
      </c>
      <c r="P51" s="37"/>
      <c r="Q51" s="37"/>
      <c r="R51" s="37"/>
      <c r="S51" s="37"/>
    </row>
    <row r="52" spans="1:19" hidden="1" x14ac:dyDescent="0.35">
      <c r="A52" s="36" t="s">
        <v>25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40"/>
      <c r="O52" s="49">
        <v>0</v>
      </c>
      <c r="P52" s="37"/>
      <c r="Q52" s="37"/>
      <c r="R52" s="37"/>
      <c r="S52" s="37"/>
    </row>
    <row r="53" spans="1:19" x14ac:dyDescent="0.35">
      <c r="A53" s="36" t="s">
        <v>27</v>
      </c>
      <c r="B53" s="26"/>
      <c r="C53" s="26"/>
      <c r="D53" s="26"/>
      <c r="E53" s="26"/>
      <c r="F53" s="26"/>
      <c r="G53" s="26"/>
      <c r="H53" s="26">
        <v>158.5</v>
      </c>
      <c r="I53" s="26"/>
      <c r="J53" s="26"/>
      <c r="K53" s="26"/>
      <c r="L53" s="26"/>
      <c r="M53" s="26"/>
      <c r="N53" s="40">
        <v>158.5</v>
      </c>
      <c r="O53" s="49">
        <v>3</v>
      </c>
      <c r="P53" s="37"/>
      <c r="Q53" s="37"/>
      <c r="R53" s="37"/>
      <c r="S53" s="37"/>
    </row>
    <row r="54" spans="1:19" x14ac:dyDescent="0.35">
      <c r="A54" s="25" t="s">
        <v>21</v>
      </c>
      <c r="B54" s="26"/>
      <c r="C54" s="26">
        <v>144</v>
      </c>
      <c r="D54" s="26"/>
      <c r="E54" s="26">
        <v>135</v>
      </c>
      <c r="F54" s="26"/>
      <c r="G54" s="26"/>
      <c r="H54" s="26"/>
      <c r="I54" s="26"/>
      <c r="J54" s="26">
        <v>196.12</v>
      </c>
      <c r="K54" s="26"/>
      <c r="L54" s="26"/>
      <c r="M54" s="26"/>
      <c r="N54" s="40">
        <v>154.78</v>
      </c>
      <c r="O54" s="49">
        <v>4</v>
      </c>
      <c r="P54" s="37"/>
      <c r="Q54" s="37"/>
      <c r="R54" s="37"/>
      <c r="S54" s="37"/>
    </row>
    <row r="55" spans="1:19" x14ac:dyDescent="0.35">
      <c r="A55" s="36" t="s">
        <v>12</v>
      </c>
      <c r="B55" s="26">
        <v>148.75</v>
      </c>
      <c r="C55" s="26">
        <v>107.5</v>
      </c>
      <c r="D55" s="26"/>
      <c r="E55" s="26">
        <v>149</v>
      </c>
      <c r="F55" s="26"/>
      <c r="G55" s="26">
        <v>151.5</v>
      </c>
      <c r="H55" s="26"/>
      <c r="I55" s="26"/>
      <c r="J55" s="26"/>
      <c r="K55" s="26"/>
      <c r="L55" s="26"/>
      <c r="M55" s="26"/>
      <c r="N55" s="40">
        <v>142.41666666666666</v>
      </c>
      <c r="O55" s="49">
        <v>6</v>
      </c>
      <c r="P55" s="37"/>
      <c r="Q55" s="37"/>
      <c r="R55" s="37"/>
      <c r="S55" s="37"/>
    </row>
    <row r="56" spans="1:19" hidden="1" x14ac:dyDescent="0.35">
      <c r="A56" s="36" t="s">
        <v>6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40"/>
      <c r="O56" s="49">
        <v>0</v>
      </c>
      <c r="P56" s="37"/>
      <c r="Q56" s="37"/>
      <c r="R56" s="37"/>
      <c r="S56" s="37"/>
    </row>
    <row r="57" spans="1:19" x14ac:dyDescent="0.35">
      <c r="A57" s="36" t="s">
        <v>26</v>
      </c>
      <c r="B57" s="26"/>
      <c r="C57" s="26">
        <v>136.5</v>
      </c>
      <c r="D57" s="26">
        <v>153.5</v>
      </c>
      <c r="E57" s="26"/>
      <c r="F57" s="26"/>
      <c r="G57" s="26"/>
      <c r="H57" s="26"/>
      <c r="I57" s="26"/>
      <c r="J57" s="26"/>
      <c r="K57" s="26"/>
      <c r="L57" s="26"/>
      <c r="M57" s="26"/>
      <c r="N57" s="40">
        <v>142.16666666666666</v>
      </c>
      <c r="O57" s="49">
        <v>3</v>
      </c>
      <c r="P57" s="37"/>
      <c r="Q57" s="37"/>
      <c r="R57" s="37"/>
      <c r="S57" s="37"/>
    </row>
    <row r="58" spans="1:19" x14ac:dyDescent="0.35">
      <c r="A58" s="36" t="s">
        <v>15</v>
      </c>
      <c r="B58" s="26">
        <v>117</v>
      </c>
      <c r="C58" s="26">
        <v>145.5</v>
      </c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40">
        <v>136</v>
      </c>
      <c r="O58" s="49">
        <v>3</v>
      </c>
      <c r="P58" s="37"/>
      <c r="Q58" s="37"/>
      <c r="R58" s="37"/>
      <c r="S58" s="37"/>
    </row>
    <row r="59" spans="1:19" hidden="1" x14ac:dyDescent="0.35">
      <c r="A59" s="10" t="s">
        <v>5</v>
      </c>
      <c r="B59" s="2">
        <v>106.5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4">
        <v>106.5</v>
      </c>
      <c r="O59" s="6">
        <v>1</v>
      </c>
    </row>
  </sheetData>
  <sheetProtection algorithmName="SHA-512" hashValue="+41F9WSHXzrn6cpJViqRDr7pOcJluyEyqhO4kAXTf6CebcQCU4lWhdz12mZpaVJz8osN/UeYn97pwAVvJIlFWA==" saltValue="dLgu2kalGhAhUVgz9xrPfA==" spinCount="100000" sheet="1" objects="1" scenarios="1"/>
  <mergeCells count="3">
    <mergeCell ref="A1:R1"/>
    <mergeCell ref="A21:Q21"/>
    <mergeCell ref="A41:O41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pane xSplit="1" topLeftCell="B1" activePane="topRight" state="frozen"/>
      <selection pane="topRight" activeCell="I23" sqref="I23"/>
    </sheetView>
  </sheetViews>
  <sheetFormatPr defaultRowHeight="14.5" x14ac:dyDescent="0.35"/>
  <cols>
    <col min="1" max="1" width="19.08984375" bestFit="1" customWidth="1"/>
    <col min="2" max="12" width="7.08984375" bestFit="1" customWidth="1"/>
    <col min="13" max="13" width="7.08984375" customWidth="1"/>
    <col min="14" max="14" width="22.08984375" bestFit="1" customWidth="1"/>
    <col min="15" max="15" width="14.81640625" bestFit="1" customWidth="1"/>
    <col min="16" max="16" width="16.08984375" bestFit="1" customWidth="1"/>
  </cols>
  <sheetData>
    <row r="1" spans="1:16" x14ac:dyDescent="0.35">
      <c r="A1" s="37" t="s">
        <v>0</v>
      </c>
      <c r="B1" s="37" t="s">
        <v>33</v>
      </c>
      <c r="C1" s="37" t="s">
        <v>34</v>
      </c>
      <c r="D1" s="37" t="s">
        <v>35</v>
      </c>
      <c r="E1" s="37" t="s">
        <v>36</v>
      </c>
      <c r="F1" s="37" t="s">
        <v>37</v>
      </c>
      <c r="G1" s="37" t="s">
        <v>38</v>
      </c>
      <c r="H1" s="37" t="s">
        <v>39</v>
      </c>
      <c r="I1" s="37" t="s">
        <v>40</v>
      </c>
      <c r="J1" s="37" t="s">
        <v>41</v>
      </c>
      <c r="K1" s="37" t="s">
        <v>42</v>
      </c>
      <c r="L1" s="37" t="s">
        <v>78</v>
      </c>
      <c r="M1" s="37" t="s">
        <v>137</v>
      </c>
      <c r="N1" s="37" t="s">
        <v>102</v>
      </c>
      <c r="O1" t="s">
        <v>68</v>
      </c>
      <c r="P1" s="37" t="s">
        <v>72</v>
      </c>
    </row>
    <row r="2" spans="1:16" x14ac:dyDescent="0.35">
      <c r="A2" s="37" t="s">
        <v>20</v>
      </c>
      <c r="B2" s="37"/>
      <c r="C2" s="37">
        <v>8</v>
      </c>
      <c r="D2" s="37">
        <v>1</v>
      </c>
      <c r="E2" s="37">
        <v>6</v>
      </c>
      <c r="F2" s="37">
        <v>1</v>
      </c>
      <c r="G2" s="37">
        <v>2</v>
      </c>
      <c r="H2" s="37">
        <v>4</v>
      </c>
      <c r="I2" s="37">
        <v>6</v>
      </c>
      <c r="J2" s="37">
        <v>2</v>
      </c>
      <c r="K2" s="37">
        <v>7</v>
      </c>
      <c r="L2" s="37">
        <v>2</v>
      </c>
      <c r="M2" s="37"/>
      <c r="N2" s="50">
        <f>SUM(Table8[[#This Row],[2007]:[2018]])/Table8[[#This Row],[Years In League]]</f>
        <v>3.9</v>
      </c>
      <c r="O2">
        <v>5</v>
      </c>
      <c r="P2" s="37">
        <f>COUNT(Table8[[#This Row],[2007]:[2017]])</f>
        <v>10</v>
      </c>
    </row>
    <row r="3" spans="1:16" x14ac:dyDescent="0.35">
      <c r="A3" s="37" t="s">
        <v>22</v>
      </c>
      <c r="B3" s="37"/>
      <c r="C3" s="37"/>
      <c r="D3" s="37"/>
      <c r="E3" s="37"/>
      <c r="F3" s="37"/>
      <c r="G3" s="37">
        <v>9</v>
      </c>
      <c r="H3" s="37">
        <v>5</v>
      </c>
      <c r="I3" s="37">
        <v>3</v>
      </c>
      <c r="J3" s="37">
        <v>3</v>
      </c>
      <c r="K3" s="37">
        <v>1</v>
      </c>
      <c r="L3" s="37">
        <v>4</v>
      </c>
      <c r="M3" s="37"/>
      <c r="N3" s="50">
        <f>SUM(Table8[[#This Row],[2007]:[2018]])/Table8[[#This Row],[Years In League]]</f>
        <v>4.166666666666667</v>
      </c>
      <c r="O3">
        <v>3</v>
      </c>
      <c r="P3" s="37">
        <f>COUNT(Table8[[#This Row],[2007]:[2017]])</f>
        <v>6</v>
      </c>
    </row>
    <row r="4" spans="1:16" x14ac:dyDescent="0.35">
      <c r="A4" s="37" t="s">
        <v>13</v>
      </c>
      <c r="B4" s="37">
        <v>2</v>
      </c>
      <c r="C4" s="37">
        <v>9</v>
      </c>
      <c r="D4" s="37">
        <v>6</v>
      </c>
      <c r="E4" s="37">
        <v>1</v>
      </c>
      <c r="F4" s="37">
        <v>2</v>
      </c>
      <c r="G4" s="37">
        <v>4</v>
      </c>
      <c r="H4" s="37">
        <v>6</v>
      </c>
      <c r="I4" s="37">
        <v>4</v>
      </c>
      <c r="J4" s="37">
        <v>1</v>
      </c>
      <c r="K4" s="37">
        <v>2</v>
      </c>
      <c r="L4" s="37">
        <v>9</v>
      </c>
      <c r="M4" s="37"/>
      <c r="N4" s="50">
        <f>SUM(Table8[[#This Row],[2007]:[2018]])/Table8[[#This Row],[Years In League]]</f>
        <v>4.1818181818181817</v>
      </c>
      <c r="O4">
        <v>5</v>
      </c>
      <c r="P4" s="37">
        <f>COUNT(Table8[[#This Row],[2007]:[2017]])</f>
        <v>11</v>
      </c>
    </row>
    <row r="5" spans="1:16" x14ac:dyDescent="0.35">
      <c r="A5" s="37" t="s">
        <v>16</v>
      </c>
      <c r="B5" s="37">
        <v>8</v>
      </c>
      <c r="C5" s="37">
        <v>7</v>
      </c>
      <c r="D5" s="37">
        <v>3</v>
      </c>
      <c r="E5" s="37">
        <v>9</v>
      </c>
      <c r="F5" s="37">
        <v>6</v>
      </c>
      <c r="G5" s="37">
        <v>3</v>
      </c>
      <c r="H5" s="37">
        <v>1</v>
      </c>
      <c r="I5" s="37">
        <v>1</v>
      </c>
      <c r="J5" s="37">
        <v>6</v>
      </c>
      <c r="K5" s="37">
        <v>4</v>
      </c>
      <c r="L5" s="37">
        <v>1</v>
      </c>
      <c r="M5" s="37"/>
      <c r="N5" s="50">
        <f>SUM(Table8[[#This Row],[2007]:[2018]])/Table8[[#This Row],[Years In League]]</f>
        <v>4.4545454545454541</v>
      </c>
      <c r="O5">
        <v>5</v>
      </c>
      <c r="P5" s="37">
        <f>COUNT(Table8[[#This Row],[2007]:[2017]])</f>
        <v>11</v>
      </c>
    </row>
    <row r="6" spans="1:16" x14ac:dyDescent="0.35">
      <c r="A6" s="37" t="s">
        <v>4</v>
      </c>
      <c r="B6" s="37">
        <v>4</v>
      </c>
      <c r="C6" s="37">
        <v>1</v>
      </c>
      <c r="D6" s="37">
        <v>2</v>
      </c>
      <c r="E6" s="37">
        <v>3</v>
      </c>
      <c r="F6" s="37">
        <v>3</v>
      </c>
      <c r="G6" s="37">
        <v>7</v>
      </c>
      <c r="H6" s="37">
        <v>9</v>
      </c>
      <c r="I6" s="37">
        <v>9</v>
      </c>
      <c r="J6" s="37">
        <v>7</v>
      </c>
      <c r="K6" s="37">
        <v>3</v>
      </c>
      <c r="L6" s="37">
        <v>5</v>
      </c>
      <c r="M6" s="37"/>
      <c r="N6" s="50">
        <f>SUM(Table8[[#This Row],[2007]:[2018]])/Table8[[#This Row],[Years In League]]</f>
        <v>4.8181818181818183</v>
      </c>
      <c r="O6">
        <v>4</v>
      </c>
      <c r="P6" s="37">
        <f>COUNT(Table8[[#This Row],[2007]:[2017]])</f>
        <v>11</v>
      </c>
    </row>
    <row r="7" spans="1:16" x14ac:dyDescent="0.35">
      <c r="A7" s="37" t="s">
        <v>23</v>
      </c>
      <c r="B7" s="37"/>
      <c r="C7" s="37"/>
      <c r="D7" s="37">
        <v>9</v>
      </c>
      <c r="E7" s="37">
        <v>2</v>
      </c>
      <c r="F7" s="37">
        <v>5</v>
      </c>
      <c r="G7" s="37">
        <v>5</v>
      </c>
      <c r="H7" s="37">
        <v>3</v>
      </c>
      <c r="I7" s="37">
        <v>5</v>
      </c>
      <c r="J7" s="37">
        <v>9</v>
      </c>
      <c r="K7" s="37">
        <v>6</v>
      </c>
      <c r="L7" s="37">
        <v>3</v>
      </c>
      <c r="M7" s="37"/>
      <c r="N7" s="50">
        <f>SUM(Table8[[#This Row],[2007]:[2018]])/Table8[[#This Row],[Years In League]]</f>
        <v>5.2222222222222223</v>
      </c>
      <c r="O7">
        <v>2</v>
      </c>
      <c r="P7" s="37">
        <f>COUNT(Table8[[#This Row],[2007]:[2017]])</f>
        <v>9</v>
      </c>
    </row>
    <row r="8" spans="1:16" x14ac:dyDescent="0.35">
      <c r="A8" s="51" t="s">
        <v>12</v>
      </c>
      <c r="B8" s="37">
        <v>1</v>
      </c>
      <c r="C8" s="37">
        <v>5</v>
      </c>
      <c r="D8" s="37">
        <v>8</v>
      </c>
      <c r="E8" s="37">
        <v>4</v>
      </c>
      <c r="F8" s="37">
        <v>7</v>
      </c>
      <c r="G8" s="37">
        <v>6</v>
      </c>
      <c r="H8" s="37">
        <v>7</v>
      </c>
      <c r="I8" s="37"/>
      <c r="J8" s="37"/>
      <c r="K8" s="37"/>
      <c r="L8" s="37"/>
      <c r="M8" s="37"/>
      <c r="N8" s="50">
        <f>SUM(Table8[[#This Row],[2007]:[2018]])/Table8[[#This Row],[Years In League]]</f>
        <v>5.4285714285714288</v>
      </c>
      <c r="O8">
        <v>1</v>
      </c>
      <c r="P8" s="37">
        <f>COUNT(Table8[[#This Row],[2007]:[2017]])</f>
        <v>7</v>
      </c>
    </row>
    <row r="9" spans="1:16" x14ac:dyDescent="0.35">
      <c r="A9" s="37" t="s">
        <v>14</v>
      </c>
      <c r="B9" s="37">
        <v>3</v>
      </c>
      <c r="C9" s="37">
        <v>6</v>
      </c>
      <c r="D9" s="37">
        <v>4</v>
      </c>
      <c r="E9" s="37">
        <v>8</v>
      </c>
      <c r="F9" s="37">
        <v>4</v>
      </c>
      <c r="G9" s="37">
        <v>1</v>
      </c>
      <c r="H9" s="37">
        <v>10</v>
      </c>
      <c r="I9" s="37">
        <v>2</v>
      </c>
      <c r="J9" s="37">
        <v>8</v>
      </c>
      <c r="K9" s="37">
        <v>8</v>
      </c>
      <c r="L9" s="37">
        <v>6</v>
      </c>
      <c r="M9" s="37"/>
      <c r="N9" s="50">
        <f>SUM(Table8[[#This Row],[2007]:[2018]])/Table8[[#This Row],[Years In League]]</f>
        <v>5.4545454545454541</v>
      </c>
      <c r="O9">
        <v>3</v>
      </c>
      <c r="P9" s="37">
        <f>COUNT(Table8[[#This Row],[2007]:[2017]])</f>
        <v>11</v>
      </c>
    </row>
    <row r="10" spans="1:16" hidden="1" x14ac:dyDescent="0.35">
      <c r="A10" s="52" t="s">
        <v>5</v>
      </c>
      <c r="B10">
        <v>6</v>
      </c>
      <c r="N10" s="11">
        <f>SUM(Table8[[#This Row],[2007]:[2018]])/Table8[[#This Row],[Years In League]]</f>
        <v>6</v>
      </c>
      <c r="O10">
        <v>0</v>
      </c>
      <c r="P10" s="37">
        <f>COUNT(Table8[[#This Row],[2007]:[2017]])</f>
        <v>1</v>
      </c>
    </row>
    <row r="11" spans="1:16" x14ac:dyDescent="0.35">
      <c r="A11" s="51" t="s">
        <v>15</v>
      </c>
      <c r="B11" s="37">
        <v>5</v>
      </c>
      <c r="C11" s="37">
        <v>3</v>
      </c>
      <c r="D11" s="37">
        <v>7</v>
      </c>
      <c r="E11" s="37">
        <v>7</v>
      </c>
      <c r="F11" s="37">
        <v>10</v>
      </c>
      <c r="G11" s="37"/>
      <c r="H11" s="37"/>
      <c r="I11" s="37"/>
      <c r="J11" s="37"/>
      <c r="K11" s="37"/>
      <c r="L11" s="37"/>
      <c r="M11" s="37"/>
      <c r="N11" s="50">
        <f>SUM(Table8[[#This Row],[2007]:[2018]])/Table8[[#This Row],[Years In League]]</f>
        <v>6.4</v>
      </c>
      <c r="O11">
        <v>1</v>
      </c>
      <c r="P11" s="37">
        <f>COUNT(Table8[[#This Row],[2007]:[2017]])</f>
        <v>5</v>
      </c>
    </row>
    <row r="12" spans="1:16" x14ac:dyDescent="0.35">
      <c r="A12" s="51" t="s">
        <v>27</v>
      </c>
      <c r="B12" s="37"/>
      <c r="C12" s="37"/>
      <c r="D12" s="37"/>
      <c r="E12" s="37"/>
      <c r="F12" s="37"/>
      <c r="G12" s="37">
        <v>8</v>
      </c>
      <c r="H12" s="37">
        <v>2</v>
      </c>
      <c r="I12" s="37">
        <v>10</v>
      </c>
      <c r="J12" s="37"/>
      <c r="K12" s="37"/>
      <c r="L12" s="37"/>
      <c r="M12" s="37"/>
      <c r="N12" s="50">
        <f>SUM(Table8[[#This Row],[2007]:[2018]])/Table8[[#This Row],[Years In League]]</f>
        <v>6.666666666666667</v>
      </c>
      <c r="O12">
        <v>1</v>
      </c>
      <c r="P12" s="37">
        <f>COUNT(Table8[[#This Row],[2007]:[2017]])</f>
        <v>3</v>
      </c>
    </row>
    <row r="13" spans="1:16" x14ac:dyDescent="0.35">
      <c r="A13" s="51" t="s">
        <v>26</v>
      </c>
      <c r="B13" s="37"/>
      <c r="C13" s="37">
        <v>4</v>
      </c>
      <c r="D13" s="37">
        <v>5</v>
      </c>
      <c r="E13" s="37">
        <v>10</v>
      </c>
      <c r="F13" s="37">
        <v>9</v>
      </c>
      <c r="G13" s="37"/>
      <c r="H13" s="37"/>
      <c r="I13" s="37"/>
      <c r="J13" s="37"/>
      <c r="K13" s="37"/>
      <c r="L13" s="37"/>
      <c r="M13" s="37"/>
      <c r="N13" s="50">
        <f>SUM(Table8[[#This Row],[2007]:[2018]])/Table8[[#This Row],[Years In League]]</f>
        <v>7</v>
      </c>
      <c r="O13">
        <v>0</v>
      </c>
      <c r="P13" s="37">
        <f>COUNT(Table8[[#This Row],[2007]:[2017]])</f>
        <v>4</v>
      </c>
    </row>
    <row r="14" spans="1:16" hidden="1" x14ac:dyDescent="0.35">
      <c r="A14" s="52" t="s">
        <v>6</v>
      </c>
      <c r="B14">
        <v>7</v>
      </c>
      <c r="N14" s="11">
        <f>SUM(Table8[[#This Row],[2007]:[2018]])/Table8[[#This Row],[Years In League]]</f>
        <v>7</v>
      </c>
      <c r="O14">
        <v>0</v>
      </c>
      <c r="P14" s="37">
        <f>COUNT(Table8[[#This Row],[2007]:[2017]])</f>
        <v>1</v>
      </c>
    </row>
    <row r="15" spans="1:16" x14ac:dyDescent="0.35">
      <c r="A15" s="37" t="s">
        <v>21</v>
      </c>
      <c r="B15" s="37"/>
      <c r="C15" s="37">
        <v>2</v>
      </c>
      <c r="D15" s="37">
        <v>10</v>
      </c>
      <c r="E15" s="37">
        <v>5</v>
      </c>
      <c r="F15" s="37">
        <v>8</v>
      </c>
      <c r="G15" s="37">
        <v>10</v>
      </c>
      <c r="H15" s="37">
        <v>8</v>
      </c>
      <c r="I15" s="37">
        <v>8</v>
      </c>
      <c r="J15" s="37">
        <v>5</v>
      </c>
      <c r="K15" s="37">
        <v>9</v>
      </c>
      <c r="L15" s="37">
        <v>7</v>
      </c>
      <c r="M15" s="37"/>
      <c r="N15" s="50">
        <f>SUM(Table8[[#This Row],[2007]:[2018]])/Table8[[#This Row],[Years In League]]</f>
        <v>7.2</v>
      </c>
      <c r="O15">
        <v>1</v>
      </c>
      <c r="P15" s="37">
        <f>COUNT(Table8[[#This Row],[2007]:[2017]])</f>
        <v>10</v>
      </c>
    </row>
    <row r="16" spans="1:16" x14ac:dyDescent="0.35">
      <c r="A16" s="37" t="s">
        <v>19</v>
      </c>
      <c r="B16" s="37"/>
      <c r="C16" s="37"/>
      <c r="D16" s="37"/>
      <c r="E16" s="37"/>
      <c r="F16" s="37"/>
      <c r="G16" s="37"/>
      <c r="H16" s="37"/>
      <c r="I16" s="37"/>
      <c r="J16" s="37">
        <v>10</v>
      </c>
      <c r="K16" s="37">
        <v>5</v>
      </c>
      <c r="L16" s="37">
        <v>8</v>
      </c>
      <c r="M16" s="37"/>
      <c r="N16" s="50">
        <f>SUM(Table8[[#This Row],[2007]:[2018]])/Table8[[#This Row],[Years In League]]</f>
        <v>7.666666666666667</v>
      </c>
      <c r="O16">
        <v>0</v>
      </c>
      <c r="P16" s="37">
        <f>COUNT(Table8[[#This Row],[2007]:[2017]])</f>
        <v>3</v>
      </c>
    </row>
    <row r="17" spans="1:16" x14ac:dyDescent="0.35">
      <c r="A17" s="37" t="s">
        <v>24</v>
      </c>
      <c r="B17" s="37"/>
      <c r="C17" s="37"/>
      <c r="D17" s="37"/>
      <c r="E17" s="37"/>
      <c r="F17" s="37"/>
      <c r="G17" s="37"/>
      <c r="H17" s="37"/>
      <c r="I17" s="37">
        <v>7</v>
      </c>
      <c r="J17" s="37">
        <v>4</v>
      </c>
      <c r="K17" s="37">
        <v>10</v>
      </c>
      <c r="L17" s="37">
        <v>10</v>
      </c>
      <c r="M17" s="37"/>
      <c r="N17" s="50">
        <f>SUM(Table8[[#This Row],[2007]:[2018]])/Table8[[#This Row],[Years In League]]</f>
        <v>7.75</v>
      </c>
      <c r="O17">
        <v>0</v>
      </c>
      <c r="P17" s="37">
        <f>COUNT(Table8[[#This Row],[2007]:[2017]])</f>
        <v>4</v>
      </c>
    </row>
    <row r="18" spans="1:16" hidden="1" x14ac:dyDescent="0.35">
      <c r="A18" s="52" t="s">
        <v>25</v>
      </c>
      <c r="C18">
        <v>10</v>
      </c>
      <c r="N18" s="11">
        <f>SUM(Table8[[#This Row],[2007]:[2018]])/Table8[[#This Row],[Years In League]]</f>
        <v>10</v>
      </c>
      <c r="O18">
        <v>0</v>
      </c>
      <c r="P18" s="37">
        <f>COUNT(Table8[[#This Row],[2007]:[2017]])</f>
        <v>1</v>
      </c>
    </row>
  </sheetData>
  <sheetProtection algorithmName="SHA-512" hashValue="pebvBXg5qN3GoWWY0+FBnKLjgTPiA7cTFZDqS61gEr4RujMCQhN6fzBznsuMms7ZbSuP5GGhGo0SPj11uo/VrQ==" saltValue="66Ki+C2WRHgp1CbgWtXTSg==" spinCount="100000" sheet="1" objects="1" scenario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L19" sqref="L19"/>
    </sheetView>
  </sheetViews>
  <sheetFormatPr defaultRowHeight="14.5" x14ac:dyDescent="0.35"/>
  <cols>
    <col min="1" max="1" width="7.26953125" bestFit="1" customWidth="1"/>
    <col min="2" max="2" width="13.08984375" bestFit="1" customWidth="1"/>
    <col min="3" max="3" width="16.6328125" bestFit="1" customWidth="1"/>
    <col min="4" max="4" width="16.81640625" bestFit="1" customWidth="1"/>
    <col min="5" max="5" width="8.7265625" customWidth="1"/>
    <col min="6" max="6" width="7.26953125" bestFit="1" customWidth="1"/>
    <col min="7" max="7" width="13.08984375" bestFit="1" customWidth="1"/>
    <col min="8" max="8" width="19.08984375" bestFit="1" customWidth="1"/>
    <col min="9" max="9" width="16.81640625" bestFit="1" customWidth="1"/>
    <col min="12" max="12" width="13.08984375" bestFit="1" customWidth="1"/>
    <col min="13" max="13" width="16.6328125" bestFit="1" customWidth="1"/>
    <col min="14" max="14" width="9" bestFit="1" customWidth="1"/>
  </cols>
  <sheetData>
    <row r="1" spans="1:9" x14ac:dyDescent="0.35">
      <c r="A1" s="67" t="s">
        <v>108</v>
      </c>
      <c r="B1" s="67"/>
      <c r="C1" s="67"/>
      <c r="D1" s="67"/>
      <c r="E1" s="62"/>
      <c r="F1" s="67" t="s">
        <v>139</v>
      </c>
      <c r="G1" s="67"/>
      <c r="H1" s="67"/>
      <c r="I1" s="67"/>
    </row>
    <row r="2" spans="1:9" x14ac:dyDescent="0.35">
      <c r="A2" s="37" t="s">
        <v>103</v>
      </c>
      <c r="B2" s="37" t="s">
        <v>106</v>
      </c>
      <c r="C2" s="37" t="s">
        <v>0</v>
      </c>
      <c r="D2" s="37" t="s">
        <v>105</v>
      </c>
      <c r="E2" s="37"/>
      <c r="F2" s="37" t="s">
        <v>103</v>
      </c>
      <c r="G2" s="37" t="s">
        <v>106</v>
      </c>
      <c r="H2" s="37" t="s">
        <v>0</v>
      </c>
      <c r="I2" s="37" t="s">
        <v>105</v>
      </c>
    </row>
    <row r="3" spans="1:9" x14ac:dyDescent="0.35">
      <c r="A3" s="37">
        <v>1</v>
      </c>
      <c r="B3" s="50">
        <v>283.62</v>
      </c>
      <c r="C3" s="37" t="s">
        <v>22</v>
      </c>
      <c r="D3" s="37" t="s">
        <v>112</v>
      </c>
      <c r="E3" s="37"/>
      <c r="F3" s="37">
        <v>1</v>
      </c>
      <c r="G3" s="50">
        <v>121</v>
      </c>
      <c r="H3" s="37" t="s">
        <v>4</v>
      </c>
      <c r="I3" s="37" t="s">
        <v>116</v>
      </c>
    </row>
    <row r="4" spans="1:9" x14ac:dyDescent="0.35">
      <c r="A4" s="37">
        <v>2</v>
      </c>
      <c r="B4" s="50">
        <v>256</v>
      </c>
      <c r="C4" s="37" t="s">
        <v>20</v>
      </c>
      <c r="D4" s="37" t="s">
        <v>113</v>
      </c>
      <c r="E4" s="37"/>
      <c r="F4" s="37">
        <v>2</v>
      </c>
      <c r="G4" s="50">
        <v>119</v>
      </c>
      <c r="H4" s="37" t="s">
        <v>4</v>
      </c>
      <c r="I4" s="37" t="s">
        <v>145</v>
      </c>
    </row>
    <row r="5" spans="1:9" x14ac:dyDescent="0.35">
      <c r="A5" s="37">
        <v>3</v>
      </c>
      <c r="B5" s="50">
        <v>246.5</v>
      </c>
      <c r="C5" s="37" t="s">
        <v>4</v>
      </c>
      <c r="D5" s="37" t="s">
        <v>114</v>
      </c>
      <c r="E5" s="37"/>
      <c r="F5" s="37">
        <v>3</v>
      </c>
      <c r="G5" s="50">
        <v>118</v>
      </c>
      <c r="H5" s="37" t="s">
        <v>4</v>
      </c>
      <c r="I5" s="37" t="s">
        <v>146</v>
      </c>
    </row>
    <row r="6" spans="1:9" x14ac:dyDescent="0.35">
      <c r="A6" s="37">
        <v>4</v>
      </c>
      <c r="B6" s="50">
        <v>243.5</v>
      </c>
      <c r="C6" s="37" t="s">
        <v>16</v>
      </c>
      <c r="D6" s="37" t="s">
        <v>115</v>
      </c>
      <c r="E6" s="37"/>
      <c r="F6" s="37">
        <v>4</v>
      </c>
      <c r="G6" s="50">
        <v>117.5</v>
      </c>
      <c r="H6" s="37" t="s">
        <v>4</v>
      </c>
      <c r="I6" s="37" t="s">
        <v>147</v>
      </c>
    </row>
    <row r="7" spans="1:9" x14ac:dyDescent="0.35">
      <c r="A7" s="37">
        <v>5</v>
      </c>
      <c r="B7" s="50">
        <v>242.5</v>
      </c>
      <c r="C7" s="37" t="s">
        <v>14</v>
      </c>
      <c r="D7" s="37" t="s">
        <v>116</v>
      </c>
      <c r="E7" s="37"/>
      <c r="F7" s="37">
        <v>5</v>
      </c>
      <c r="G7" s="50">
        <v>110.26</v>
      </c>
      <c r="H7" s="37" t="s">
        <v>19</v>
      </c>
      <c r="I7" s="37" t="s">
        <v>144</v>
      </c>
    </row>
    <row r="8" spans="1:9" x14ac:dyDescent="0.35">
      <c r="A8" s="37">
        <v>6</v>
      </c>
      <c r="B8" s="53">
        <v>240.4</v>
      </c>
      <c r="C8" s="54" t="s">
        <v>16</v>
      </c>
      <c r="D8" s="54" t="s">
        <v>117</v>
      </c>
      <c r="E8" s="54"/>
      <c r="F8" s="37">
        <v>6</v>
      </c>
      <c r="G8" s="53">
        <v>108.5</v>
      </c>
      <c r="H8" s="37" t="s">
        <v>4</v>
      </c>
      <c r="I8" s="54" t="s">
        <v>143</v>
      </c>
    </row>
    <row r="9" spans="1:9" x14ac:dyDescent="0.35">
      <c r="A9" s="37">
        <v>7</v>
      </c>
      <c r="B9" s="50">
        <v>240.26</v>
      </c>
      <c r="C9" s="37" t="s">
        <v>23</v>
      </c>
      <c r="D9" s="54" t="s">
        <v>118</v>
      </c>
      <c r="E9" s="54"/>
      <c r="F9" s="37">
        <v>7</v>
      </c>
      <c r="G9" s="50">
        <v>105.74</v>
      </c>
      <c r="H9" s="37" t="s">
        <v>22</v>
      </c>
      <c r="I9" s="54" t="s">
        <v>112</v>
      </c>
    </row>
    <row r="10" spans="1:9" x14ac:dyDescent="0.35">
      <c r="A10" s="37">
        <v>8</v>
      </c>
      <c r="B10" s="50">
        <v>240</v>
      </c>
      <c r="C10" s="37" t="s">
        <v>20</v>
      </c>
      <c r="D10" s="54" t="s">
        <v>111</v>
      </c>
      <c r="E10" s="54"/>
      <c r="F10" s="37">
        <v>8</v>
      </c>
      <c r="G10" s="50">
        <v>105.5</v>
      </c>
      <c r="H10" s="37" t="s">
        <v>14</v>
      </c>
      <c r="I10" s="54" t="s">
        <v>142</v>
      </c>
    </row>
    <row r="11" spans="1:9" x14ac:dyDescent="0.35">
      <c r="A11" s="37">
        <v>9</v>
      </c>
      <c r="B11" s="50">
        <v>239</v>
      </c>
      <c r="C11" s="37" t="s">
        <v>14</v>
      </c>
      <c r="D11" s="54" t="s">
        <v>119</v>
      </c>
      <c r="E11" s="54"/>
      <c r="F11" s="37">
        <v>9</v>
      </c>
      <c r="G11" s="50">
        <v>104.56</v>
      </c>
      <c r="H11" s="37" t="s">
        <v>22</v>
      </c>
      <c r="I11" s="54" t="s">
        <v>141</v>
      </c>
    </row>
    <row r="12" spans="1:9" x14ac:dyDescent="0.35">
      <c r="A12" s="37">
        <v>10</v>
      </c>
      <c r="B12" s="50">
        <v>238.5</v>
      </c>
      <c r="C12" s="37" t="s">
        <v>14</v>
      </c>
      <c r="D12" s="54" t="s">
        <v>120</v>
      </c>
      <c r="E12" s="54"/>
      <c r="F12" s="37">
        <v>10</v>
      </c>
      <c r="G12" s="50">
        <v>100.46</v>
      </c>
      <c r="H12" s="37" t="s">
        <v>22</v>
      </c>
      <c r="I12" s="54" t="s">
        <v>140</v>
      </c>
    </row>
    <row r="13" spans="1:9" x14ac:dyDescent="0.35">
      <c r="A13" s="37">
        <v>10</v>
      </c>
      <c r="B13" s="53">
        <v>238.5</v>
      </c>
      <c r="C13" s="54" t="s">
        <v>23</v>
      </c>
      <c r="D13" s="54" t="s">
        <v>120</v>
      </c>
      <c r="E13" s="54"/>
      <c r="F13" s="37"/>
      <c r="G13" s="53"/>
      <c r="H13" s="54"/>
      <c r="I13" s="54"/>
    </row>
    <row r="14" spans="1:9" x14ac:dyDescent="0.35">
      <c r="A14" s="37"/>
      <c r="B14" s="37"/>
      <c r="C14" s="37"/>
      <c r="D14" s="37"/>
      <c r="E14" s="37"/>
      <c r="F14" s="67" t="s">
        <v>148</v>
      </c>
      <c r="G14" s="67"/>
      <c r="H14" s="67"/>
      <c r="I14" s="67"/>
    </row>
    <row r="15" spans="1:9" x14ac:dyDescent="0.35">
      <c r="A15" s="67" t="s">
        <v>109</v>
      </c>
      <c r="B15" s="67"/>
      <c r="C15" s="67"/>
      <c r="D15" s="67"/>
      <c r="E15" s="37"/>
      <c r="F15" s="37" t="s">
        <v>103</v>
      </c>
      <c r="G15" s="37" t="s">
        <v>106</v>
      </c>
      <c r="H15" s="37" t="s">
        <v>0</v>
      </c>
      <c r="I15" s="37" t="s">
        <v>110</v>
      </c>
    </row>
    <row r="16" spans="1:9" ht="15" thickBot="1" x14ac:dyDescent="0.4">
      <c r="A16" s="55" t="s">
        <v>103</v>
      </c>
      <c r="B16" s="37" t="s">
        <v>106</v>
      </c>
      <c r="C16" s="37" t="s">
        <v>0</v>
      </c>
      <c r="D16" s="37" t="s">
        <v>110</v>
      </c>
      <c r="E16" s="37"/>
      <c r="F16" s="37">
        <v>1</v>
      </c>
      <c r="G16" s="50">
        <v>106.5</v>
      </c>
      <c r="H16" s="37" t="s">
        <v>4</v>
      </c>
      <c r="I16" s="37" t="s">
        <v>122</v>
      </c>
    </row>
    <row r="17" spans="1:9" ht="15" thickTop="1" x14ac:dyDescent="0.35">
      <c r="A17" s="56">
        <v>1</v>
      </c>
      <c r="B17" s="50">
        <v>255.88</v>
      </c>
      <c r="C17" s="37" t="s">
        <v>22</v>
      </c>
      <c r="D17" s="37" t="s">
        <v>121</v>
      </c>
      <c r="E17" s="37"/>
      <c r="F17" s="37">
        <v>2</v>
      </c>
      <c r="G17" s="50">
        <v>85.48</v>
      </c>
      <c r="H17" s="37" t="s">
        <v>16</v>
      </c>
      <c r="I17" s="37" t="s">
        <v>149</v>
      </c>
    </row>
    <row r="18" spans="1:9" x14ac:dyDescent="0.35">
      <c r="A18" s="57">
        <v>2</v>
      </c>
      <c r="B18" s="50">
        <v>241</v>
      </c>
      <c r="C18" s="37" t="s">
        <v>4</v>
      </c>
      <c r="D18" s="37" t="s">
        <v>122</v>
      </c>
      <c r="E18" s="37"/>
      <c r="F18" s="37">
        <v>3</v>
      </c>
      <c r="G18" s="50">
        <v>72.58</v>
      </c>
      <c r="H18" s="37" t="s">
        <v>20</v>
      </c>
      <c r="I18" s="37" t="s">
        <v>150</v>
      </c>
    </row>
    <row r="19" spans="1:9" x14ac:dyDescent="0.35">
      <c r="A19" s="56">
        <v>3</v>
      </c>
      <c r="B19" s="50">
        <v>239</v>
      </c>
      <c r="C19" s="37" t="s">
        <v>14</v>
      </c>
      <c r="D19" s="37" t="s">
        <v>123</v>
      </c>
      <c r="E19" s="37"/>
      <c r="F19" s="37">
        <v>4</v>
      </c>
      <c r="G19" s="50">
        <v>65</v>
      </c>
      <c r="H19" s="37" t="s">
        <v>20</v>
      </c>
      <c r="I19" s="37" t="s">
        <v>124</v>
      </c>
    </row>
    <row r="20" spans="1:9" x14ac:dyDescent="0.35">
      <c r="A20" s="57">
        <v>4</v>
      </c>
      <c r="B20" s="50">
        <v>237.5</v>
      </c>
      <c r="C20" s="37" t="s">
        <v>20</v>
      </c>
      <c r="D20" s="37" t="s">
        <v>124</v>
      </c>
      <c r="E20" s="37"/>
      <c r="F20" s="37">
        <v>5</v>
      </c>
      <c r="G20" s="50">
        <v>59.76</v>
      </c>
      <c r="H20" s="37" t="s">
        <v>22</v>
      </c>
      <c r="I20" s="37" t="s">
        <v>121</v>
      </c>
    </row>
    <row r="21" spans="1:9" x14ac:dyDescent="0.35">
      <c r="A21" s="56">
        <v>5</v>
      </c>
      <c r="B21" s="50">
        <v>233</v>
      </c>
      <c r="C21" s="37" t="s">
        <v>20</v>
      </c>
      <c r="D21" s="37" t="s">
        <v>125</v>
      </c>
      <c r="E21" s="37"/>
      <c r="F21" s="37">
        <v>6</v>
      </c>
      <c r="G21" s="53">
        <v>59</v>
      </c>
      <c r="H21" s="37" t="s">
        <v>14</v>
      </c>
      <c r="I21" s="54" t="s">
        <v>152</v>
      </c>
    </row>
    <row r="22" spans="1:9" x14ac:dyDescent="0.35">
      <c r="A22" s="57">
        <v>6</v>
      </c>
      <c r="B22" s="50">
        <v>228.5</v>
      </c>
      <c r="C22" s="37" t="s">
        <v>20</v>
      </c>
      <c r="D22" s="37" t="s">
        <v>126</v>
      </c>
      <c r="E22" s="37"/>
      <c r="F22" s="37">
        <v>7</v>
      </c>
      <c r="G22" s="50">
        <v>56.86</v>
      </c>
      <c r="H22" s="37" t="s">
        <v>16</v>
      </c>
      <c r="I22" s="54" t="s">
        <v>153</v>
      </c>
    </row>
    <row r="23" spans="1:9" x14ac:dyDescent="0.35">
      <c r="A23" s="56">
        <v>7</v>
      </c>
      <c r="B23" s="50">
        <v>227.52</v>
      </c>
      <c r="C23" s="37" t="s">
        <v>16</v>
      </c>
      <c r="D23" s="37" t="s">
        <v>127</v>
      </c>
      <c r="E23" s="37"/>
      <c r="F23" s="37">
        <v>8</v>
      </c>
      <c r="G23" s="50">
        <v>54.56</v>
      </c>
      <c r="H23" s="37" t="s">
        <v>13</v>
      </c>
      <c r="I23" s="54" t="s">
        <v>128</v>
      </c>
    </row>
    <row r="24" spans="1:9" x14ac:dyDescent="0.35">
      <c r="A24" s="57">
        <v>8</v>
      </c>
      <c r="B24" s="50">
        <v>223.5</v>
      </c>
      <c r="C24" s="37" t="s">
        <v>20</v>
      </c>
      <c r="D24" s="37" t="s">
        <v>123</v>
      </c>
      <c r="E24" s="37"/>
      <c r="F24" s="37">
        <v>9</v>
      </c>
      <c r="G24" s="50">
        <v>54</v>
      </c>
      <c r="H24" s="37" t="s">
        <v>27</v>
      </c>
      <c r="I24" s="54" t="s">
        <v>154</v>
      </c>
    </row>
    <row r="25" spans="1:9" x14ac:dyDescent="0.35">
      <c r="A25" s="56">
        <v>9</v>
      </c>
      <c r="B25" s="50">
        <v>219.3</v>
      </c>
      <c r="C25" s="37" t="s">
        <v>24</v>
      </c>
      <c r="D25" s="37" t="s">
        <v>121</v>
      </c>
      <c r="E25" s="37"/>
      <c r="F25" s="37">
        <v>10</v>
      </c>
      <c r="G25" s="50">
        <v>51.44</v>
      </c>
      <c r="H25" s="37" t="s">
        <v>23</v>
      </c>
      <c r="I25" s="54" t="s">
        <v>151</v>
      </c>
    </row>
    <row r="26" spans="1:9" x14ac:dyDescent="0.35">
      <c r="A26" s="57">
        <v>10</v>
      </c>
      <c r="B26" s="50">
        <v>219</v>
      </c>
      <c r="C26" s="37" t="s">
        <v>13</v>
      </c>
      <c r="D26" s="37" t="s">
        <v>128</v>
      </c>
      <c r="E26" s="37"/>
      <c r="F26" s="37"/>
      <c r="G26" s="37"/>
      <c r="H26" s="37"/>
      <c r="I26" s="37"/>
    </row>
    <row r="27" spans="1:9" x14ac:dyDescent="0.35">
      <c r="A27" s="37"/>
      <c r="B27" s="37"/>
      <c r="C27" s="37"/>
      <c r="D27" s="37"/>
      <c r="E27" s="37"/>
      <c r="F27" s="67" t="s">
        <v>129</v>
      </c>
      <c r="G27" s="67"/>
      <c r="H27" s="67"/>
      <c r="I27" s="67"/>
    </row>
    <row r="28" spans="1:9" x14ac:dyDescent="0.35">
      <c r="A28" s="67" t="s">
        <v>107</v>
      </c>
      <c r="B28" s="67"/>
      <c r="C28" s="67"/>
      <c r="D28" s="67"/>
      <c r="E28" s="37"/>
      <c r="F28" s="37" t="s">
        <v>103</v>
      </c>
      <c r="G28" s="37" t="s">
        <v>130</v>
      </c>
      <c r="H28" s="37" t="s">
        <v>0</v>
      </c>
      <c r="I28" s="37" t="s">
        <v>104</v>
      </c>
    </row>
    <row r="29" spans="1:9" ht="15" thickBot="1" x14ac:dyDescent="0.4">
      <c r="A29" s="55" t="s">
        <v>103</v>
      </c>
      <c r="B29" s="37" t="s">
        <v>106</v>
      </c>
      <c r="C29" s="37" t="s">
        <v>0</v>
      </c>
      <c r="D29" s="37" t="s">
        <v>104</v>
      </c>
      <c r="E29" s="37"/>
      <c r="F29" s="37">
        <v>1</v>
      </c>
      <c r="G29" s="37">
        <v>9</v>
      </c>
      <c r="H29" s="37" t="s">
        <v>16</v>
      </c>
      <c r="I29" s="37">
        <v>2013</v>
      </c>
    </row>
    <row r="30" spans="1:9" ht="15" thickTop="1" x14ac:dyDescent="0.35">
      <c r="A30" s="56">
        <v>1</v>
      </c>
      <c r="B30" s="50">
        <v>2903</v>
      </c>
      <c r="C30" s="37" t="s">
        <v>4</v>
      </c>
      <c r="D30" s="37">
        <v>2011</v>
      </c>
      <c r="E30" s="37"/>
      <c r="F30" s="37">
        <v>1</v>
      </c>
      <c r="G30" s="37">
        <v>9</v>
      </c>
      <c r="H30" s="37" t="s">
        <v>13</v>
      </c>
      <c r="I30" s="37">
        <v>2015</v>
      </c>
    </row>
    <row r="31" spans="1:9" x14ac:dyDescent="0.35">
      <c r="A31" s="57">
        <v>2</v>
      </c>
      <c r="B31" s="50">
        <v>2812.5</v>
      </c>
      <c r="C31" s="37" t="s">
        <v>20</v>
      </c>
      <c r="D31" s="37">
        <v>2011</v>
      </c>
      <c r="E31" s="37"/>
      <c r="F31" s="37">
        <v>1</v>
      </c>
      <c r="G31" s="37">
        <v>9</v>
      </c>
      <c r="H31" s="37" t="s">
        <v>16</v>
      </c>
      <c r="I31" s="37">
        <v>2016</v>
      </c>
    </row>
    <row r="32" spans="1:9" x14ac:dyDescent="0.35">
      <c r="A32" s="56">
        <v>3</v>
      </c>
      <c r="B32" s="50">
        <v>2810</v>
      </c>
      <c r="C32" s="37" t="s">
        <v>14</v>
      </c>
      <c r="D32" s="37">
        <v>2011</v>
      </c>
      <c r="E32" s="37"/>
      <c r="F32" s="37">
        <v>2</v>
      </c>
      <c r="G32" s="37">
        <v>8</v>
      </c>
      <c r="H32" s="37" t="s">
        <v>16</v>
      </c>
      <c r="I32" s="37">
        <v>2017</v>
      </c>
    </row>
    <row r="33" spans="1:9" x14ac:dyDescent="0.35">
      <c r="A33" s="57">
        <v>4</v>
      </c>
      <c r="B33" s="50">
        <v>2782.7</v>
      </c>
      <c r="C33" s="37" t="s">
        <v>16</v>
      </c>
      <c r="D33" s="37">
        <v>2014</v>
      </c>
      <c r="E33" s="37"/>
      <c r="F33" s="37">
        <v>3</v>
      </c>
      <c r="G33" s="37">
        <v>7</v>
      </c>
      <c r="H33" s="37" t="s">
        <v>14</v>
      </c>
      <c r="I33" s="37">
        <v>2009</v>
      </c>
    </row>
    <row r="34" spans="1:9" x14ac:dyDescent="0.35">
      <c r="A34" s="56">
        <v>5</v>
      </c>
      <c r="B34" s="50">
        <v>2720.5</v>
      </c>
      <c r="C34" s="37" t="s">
        <v>16</v>
      </c>
      <c r="D34" s="37">
        <v>2013</v>
      </c>
      <c r="E34" s="37"/>
      <c r="F34" s="37">
        <v>3</v>
      </c>
      <c r="G34" s="37">
        <v>7</v>
      </c>
      <c r="H34" s="37" t="s">
        <v>23</v>
      </c>
      <c r="I34" s="37">
        <v>2012</v>
      </c>
    </row>
    <row r="35" spans="1:9" x14ac:dyDescent="0.35">
      <c r="A35" s="57">
        <v>6</v>
      </c>
      <c r="B35" s="50">
        <v>2680.32</v>
      </c>
      <c r="C35" s="37" t="s">
        <v>16</v>
      </c>
      <c r="D35" s="37">
        <v>2017</v>
      </c>
      <c r="E35" s="37"/>
      <c r="F35" s="37">
        <v>3</v>
      </c>
      <c r="G35" s="37">
        <v>7</v>
      </c>
      <c r="H35" s="37" t="s">
        <v>14</v>
      </c>
      <c r="I35" s="37">
        <v>2014</v>
      </c>
    </row>
    <row r="36" spans="1:9" x14ac:dyDescent="0.35">
      <c r="A36" s="56">
        <v>7</v>
      </c>
      <c r="B36" s="50">
        <v>2667.22</v>
      </c>
      <c r="C36" s="37" t="s">
        <v>22</v>
      </c>
      <c r="D36" s="37">
        <v>2015</v>
      </c>
      <c r="E36" s="37"/>
      <c r="F36" s="37">
        <v>4</v>
      </c>
      <c r="G36" s="37">
        <v>6</v>
      </c>
      <c r="H36" s="37" t="s">
        <v>4</v>
      </c>
      <c r="I36" s="37">
        <v>2007</v>
      </c>
    </row>
    <row r="37" spans="1:9" x14ac:dyDescent="0.35">
      <c r="A37" s="57">
        <v>8</v>
      </c>
      <c r="B37" s="50">
        <v>2641.34</v>
      </c>
      <c r="C37" s="37" t="s">
        <v>16</v>
      </c>
      <c r="D37" s="37">
        <v>2015</v>
      </c>
      <c r="E37" s="37"/>
      <c r="F37" s="37">
        <v>4</v>
      </c>
      <c r="G37" s="37">
        <v>6</v>
      </c>
      <c r="H37" s="37" t="s">
        <v>4</v>
      </c>
      <c r="I37" s="37">
        <v>2008</v>
      </c>
    </row>
    <row r="38" spans="1:9" x14ac:dyDescent="0.35">
      <c r="A38" s="56">
        <v>9</v>
      </c>
      <c r="B38" s="50">
        <v>2624</v>
      </c>
      <c r="C38" s="37" t="s">
        <v>23</v>
      </c>
      <c r="D38" s="37">
        <v>2012</v>
      </c>
      <c r="E38" s="37"/>
      <c r="F38" s="37">
        <v>4</v>
      </c>
      <c r="G38" s="37">
        <v>6</v>
      </c>
      <c r="H38" s="37" t="s">
        <v>16</v>
      </c>
      <c r="I38" s="37">
        <v>2009</v>
      </c>
    </row>
    <row r="39" spans="1:9" x14ac:dyDescent="0.35">
      <c r="A39" s="57">
        <v>10</v>
      </c>
      <c r="B39" s="50">
        <v>2602.1999999999998</v>
      </c>
      <c r="C39" s="37" t="s">
        <v>23</v>
      </c>
      <c r="D39" s="37">
        <v>2014</v>
      </c>
      <c r="E39" s="37"/>
      <c r="F39" s="54">
        <v>4</v>
      </c>
      <c r="G39" s="37">
        <v>6</v>
      </c>
      <c r="H39" s="37" t="s">
        <v>23</v>
      </c>
      <c r="I39" s="37">
        <v>2017</v>
      </c>
    </row>
    <row r="40" spans="1:9" x14ac:dyDescent="0.35">
      <c r="A40" s="37"/>
      <c r="B40" s="37"/>
      <c r="C40" s="37"/>
      <c r="D40" s="37"/>
      <c r="E40" s="37"/>
      <c r="F40" s="37"/>
      <c r="G40" s="37"/>
      <c r="H40" s="37"/>
      <c r="I40" s="37"/>
    </row>
    <row r="41" spans="1:9" x14ac:dyDescent="0.35">
      <c r="A41" s="37"/>
      <c r="B41" s="37"/>
      <c r="C41" s="37"/>
      <c r="D41" s="37"/>
      <c r="E41" s="37"/>
      <c r="F41" s="67" t="s">
        <v>131</v>
      </c>
      <c r="G41" s="67"/>
      <c r="H41" s="67"/>
      <c r="I41" s="67"/>
    </row>
    <row r="42" spans="1:9" x14ac:dyDescent="0.35">
      <c r="A42" s="37"/>
      <c r="B42" s="37"/>
      <c r="C42" s="37"/>
      <c r="D42" s="37"/>
      <c r="E42" s="37"/>
      <c r="F42" s="37" t="s">
        <v>103</v>
      </c>
      <c r="G42" s="37" t="s">
        <v>130</v>
      </c>
      <c r="H42" s="37" t="s">
        <v>0</v>
      </c>
      <c r="I42" s="37" t="s">
        <v>132</v>
      </c>
    </row>
    <row r="43" spans="1:9" x14ac:dyDescent="0.35">
      <c r="A43" s="37"/>
      <c r="B43" s="37"/>
      <c r="C43" s="37"/>
      <c r="D43" s="37"/>
      <c r="E43" s="37"/>
      <c r="F43" s="37">
        <v>1</v>
      </c>
      <c r="G43" s="37">
        <v>12</v>
      </c>
      <c r="H43" s="37" t="s">
        <v>16</v>
      </c>
      <c r="I43" s="63" t="s">
        <v>138</v>
      </c>
    </row>
    <row r="44" spans="1:9" x14ac:dyDescent="0.35">
      <c r="A44" s="37"/>
      <c r="B44" s="37"/>
      <c r="C44" s="37"/>
      <c r="D44" s="37"/>
      <c r="E44" s="37"/>
      <c r="F44" s="37">
        <v>2</v>
      </c>
      <c r="G44" s="37">
        <v>11</v>
      </c>
      <c r="H44" s="37" t="s">
        <v>16</v>
      </c>
      <c r="I44" s="63" t="s">
        <v>134</v>
      </c>
    </row>
    <row r="45" spans="1:9" x14ac:dyDescent="0.35">
      <c r="A45" s="37"/>
      <c r="B45" s="37"/>
      <c r="C45" s="37"/>
      <c r="D45" s="37"/>
      <c r="E45" s="37"/>
      <c r="F45" s="37">
        <v>2</v>
      </c>
      <c r="G45" s="37">
        <v>11</v>
      </c>
      <c r="H45" s="37" t="s">
        <v>13</v>
      </c>
      <c r="I45" s="63" t="s">
        <v>136</v>
      </c>
    </row>
    <row r="46" spans="1:9" x14ac:dyDescent="0.35">
      <c r="A46" s="37"/>
      <c r="B46" s="37"/>
      <c r="C46" s="37"/>
      <c r="D46" s="37"/>
      <c r="E46" s="37"/>
      <c r="F46" s="37">
        <v>3</v>
      </c>
      <c r="G46" s="37">
        <v>9</v>
      </c>
      <c r="H46" s="37" t="s">
        <v>14</v>
      </c>
      <c r="I46" s="63" t="s">
        <v>133</v>
      </c>
    </row>
    <row r="47" spans="1:9" x14ac:dyDescent="0.35">
      <c r="A47" s="37"/>
      <c r="B47" s="37"/>
      <c r="C47" s="37"/>
      <c r="D47" s="37"/>
      <c r="E47" s="37"/>
      <c r="F47" s="37">
        <v>3</v>
      </c>
      <c r="G47" s="37">
        <v>9</v>
      </c>
      <c r="H47" s="37" t="s">
        <v>16</v>
      </c>
      <c r="I47" s="37">
        <v>2013</v>
      </c>
    </row>
    <row r="48" spans="1:9" x14ac:dyDescent="0.35">
      <c r="A48" s="37"/>
      <c r="B48" s="37"/>
      <c r="C48" s="37"/>
      <c r="D48" s="37"/>
      <c r="E48" s="37"/>
      <c r="F48" s="37">
        <v>3</v>
      </c>
      <c r="G48" s="37">
        <v>9</v>
      </c>
      <c r="H48" s="37" t="s">
        <v>13</v>
      </c>
      <c r="I48" s="37">
        <v>2015</v>
      </c>
    </row>
    <row r="49" spans="1:9" x14ac:dyDescent="0.35">
      <c r="A49" s="37"/>
      <c r="B49" s="37"/>
      <c r="C49" s="37"/>
      <c r="D49" s="37"/>
      <c r="E49" s="37"/>
      <c r="F49" s="37">
        <v>3</v>
      </c>
      <c r="G49" s="37">
        <v>9</v>
      </c>
      <c r="H49" s="37" t="s">
        <v>16</v>
      </c>
      <c r="I49" s="37">
        <v>2016</v>
      </c>
    </row>
    <row r="50" spans="1:9" x14ac:dyDescent="0.35">
      <c r="A50" s="37"/>
      <c r="B50" s="37"/>
      <c r="C50" s="37"/>
      <c r="D50" s="37"/>
      <c r="E50" s="37"/>
      <c r="F50" s="37">
        <v>4</v>
      </c>
      <c r="G50" s="37">
        <v>8</v>
      </c>
      <c r="H50" s="37" t="s">
        <v>20</v>
      </c>
      <c r="I50" s="63" t="s">
        <v>135</v>
      </c>
    </row>
    <row r="51" spans="1:9" x14ac:dyDescent="0.35">
      <c r="A51" s="37"/>
      <c r="B51" s="37"/>
      <c r="C51" s="37"/>
      <c r="D51" s="37"/>
      <c r="E51" s="37"/>
      <c r="F51" s="37">
        <v>5</v>
      </c>
      <c r="G51" s="37">
        <v>7</v>
      </c>
      <c r="H51" s="37" t="s">
        <v>14</v>
      </c>
      <c r="I51" s="37">
        <v>2009</v>
      </c>
    </row>
    <row r="52" spans="1:9" x14ac:dyDescent="0.35">
      <c r="A52" s="37"/>
      <c r="B52" s="37"/>
      <c r="C52" s="37"/>
      <c r="D52" s="37"/>
      <c r="E52" s="37"/>
      <c r="F52" s="37">
        <v>5</v>
      </c>
      <c r="G52" s="37">
        <v>7</v>
      </c>
      <c r="H52" s="37" t="s">
        <v>23</v>
      </c>
      <c r="I52" s="37">
        <v>2012</v>
      </c>
    </row>
    <row r="53" spans="1:9" x14ac:dyDescent="0.35">
      <c r="A53" s="37"/>
      <c r="B53" s="37"/>
      <c r="C53" s="37"/>
      <c r="D53" s="37"/>
      <c r="E53" s="37"/>
      <c r="F53" s="37">
        <v>5</v>
      </c>
      <c r="G53" s="37">
        <v>7</v>
      </c>
      <c r="H53" s="37" t="s">
        <v>14</v>
      </c>
      <c r="I53" s="37">
        <v>2014</v>
      </c>
    </row>
  </sheetData>
  <sheetProtection algorithmName="SHA-512" hashValue="wOPE7CjIPxZn3WJ1uZGuOwYR/nyrEJAw8SPd4dPnA3XwCacViNuofcgyLU1sb4GgM7oRyNdXH+eibYihRf8/2Q==" saltValue="YGYxqU9kVn0BPUBr/ti4yA==" spinCount="100000" sheet="1" objects="1" scenarios="1"/>
  <mergeCells count="7">
    <mergeCell ref="A1:D1"/>
    <mergeCell ref="A15:D15"/>
    <mergeCell ref="A28:D28"/>
    <mergeCell ref="F27:I27"/>
    <mergeCell ref="F41:I41"/>
    <mergeCell ref="F1:I1"/>
    <mergeCell ref="F14:I14"/>
  </mergeCells>
  <pageMargins left="0.7" right="0.7" top="0.75" bottom="0.75" header="0.3" footer="0.3"/>
  <pageSetup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Regular Season</vt:lpstr>
      <vt:lpstr>Playoffs</vt:lpstr>
      <vt:lpstr>Final Standings</vt:lpstr>
      <vt:lpstr>Historical Bests</vt:lpstr>
    </vt:vector>
  </TitlesOfParts>
  <Company>DJXMMX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Fratiani</dc:creator>
  <cp:lastModifiedBy>Matthew Fratiani</cp:lastModifiedBy>
  <dcterms:created xsi:type="dcterms:W3CDTF">2017-02-05T03:17:38Z</dcterms:created>
  <dcterms:modified xsi:type="dcterms:W3CDTF">2018-10-11T01:02:21Z</dcterms:modified>
</cp:coreProperties>
</file>